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UserDATA\mds\Рабочий стол\максимов\ИСПЫТАНИЕ ЭЛЕКТРОУСТАНОВОК\2026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Лист1!$A$5:$D$788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4" i="3" l="1"/>
  <c r="D523" i="3"/>
  <c r="D522" i="3"/>
  <c r="D521" i="3"/>
  <c r="D277" i="3" l="1"/>
  <c r="D325" i="3"/>
  <c r="D557" i="3"/>
  <c r="D686" i="3"/>
  <c r="D706" i="3"/>
  <c r="D719" i="3"/>
  <c r="D734" i="3"/>
  <c r="D775" i="3"/>
  <c r="D787" i="3"/>
  <c r="D42" i="3" l="1"/>
  <c r="D43" i="3"/>
  <c r="D97" i="3"/>
  <c r="D98" i="3"/>
  <c r="D135" i="3"/>
  <c r="D179" i="3" s="1"/>
  <c r="D146" i="3"/>
  <c r="D249" i="3"/>
  <c r="D250" i="3"/>
  <c r="D378" i="3"/>
  <c r="D385" i="3" s="1"/>
  <c r="D379" i="3"/>
  <c r="D392" i="3"/>
  <c r="D393" i="3"/>
  <c r="D507" i="3"/>
  <c r="D536" i="3"/>
  <c r="D543" i="3" s="1"/>
  <c r="D607" i="3"/>
  <c r="D664" i="3" s="1"/>
  <c r="D735" i="3"/>
  <c r="D736" i="3"/>
  <c r="D755" i="3"/>
  <c r="D756" i="3"/>
  <c r="D56" i="3" l="1"/>
  <c r="D399" i="3"/>
  <c r="D130" i="3"/>
  <c r="D535" i="3"/>
  <c r="D256" i="3"/>
  <c r="D762" i="3"/>
  <c r="D788" i="3" l="1"/>
</calcChain>
</file>

<file path=xl/sharedStrings.xml><?xml version="1.0" encoding="utf-8"?>
<sst xmlns="http://schemas.openxmlformats.org/spreadsheetml/2006/main" count="923" uniqueCount="170">
  <si>
    <t>Фаза ноль 2х и 3х жильные кабеля</t>
  </si>
  <si>
    <t>Фаза ноль 4х и 5х жильные кабеля</t>
  </si>
  <si>
    <t>Металлосвязь</t>
  </si>
  <si>
    <t>Заземление</t>
  </si>
  <si>
    <t>Сопративление изоляции 2х и 3х жильные кабеля</t>
  </si>
  <si>
    <t>Сопративление изоляции 4х и 5 жильные кабеля</t>
  </si>
  <si>
    <t>№ Объекта</t>
  </si>
  <si>
    <t>Наименование испытаний</t>
  </si>
  <si>
    <t>Кол-во</t>
  </si>
  <si>
    <t>ИТОГО ПО ОБЪЕКТУ № 1</t>
  </si>
  <si>
    <t xml:space="preserve">Адрес </t>
  </si>
  <si>
    <t>Визуальный осмотр</t>
  </si>
  <si>
    <t>Сопротивление изоляции 2х и 3х жильные кабеля</t>
  </si>
  <si>
    <t>Сопротивление изоляции 4х и 5 жильные кабеля</t>
  </si>
  <si>
    <t xml:space="preserve">Нефтесклад п.Сунтар филиал "Нюрбинская нефтебаза",Сунтарский район, п. Сунтар, ул. Вилюйская 2  </t>
  </si>
  <si>
    <t>АЗС-45,Сунтарский район, с. Сунтар, ул. Вилюйская, 2</t>
  </si>
  <si>
    <t>КАЗС с. Кутана,Сунтарский район</t>
  </si>
  <si>
    <t>АЗС-61, с. Хоринцы, Верхневилюйский район</t>
  </si>
  <si>
    <t>АЗС-39, с. Верхневилюйск, Верхневилюйский район</t>
  </si>
  <si>
    <t>АЗС-38, г. Вилюйск, ул. Мира (рядом с д. 84), Вилюйский р-н</t>
  </si>
  <si>
    <t>Филиал «Нюрбинская нефтебаза», с. Антоновка, мкр. Нефтебаза, Нюрбинский р-н</t>
  </si>
  <si>
    <t>АЗС-41, г. Нюрба, с. Антоновка, мкр. Нефтебаза, Нюрбинский р-н</t>
  </si>
  <si>
    <t xml:space="preserve"> Объект №1 Филиал «Нюрбинская нефтебаза»</t>
  </si>
  <si>
    <t>ИТОГО ПО ОБЪЕКТУ № 2</t>
  </si>
  <si>
    <t>Объект №2 Филиал «Ленская нефтебаза»</t>
  </si>
  <si>
    <t>Филиал «Ленская нефтебаза» г. Ленск, ул. Победы 82, Ленский р-н</t>
  </si>
  <si>
    <t>КАЗС, п. Витим, ул. Энтузиастов 12/2, Ленский р-н</t>
  </si>
  <si>
    <t>АЗС № 34, г. Ленск, ул. Победы 67,         Ленский р-н</t>
  </si>
  <si>
    <t>АЗС № 48, г. Ленск, ул. Победы 97,            Ленский р-н</t>
  </si>
  <si>
    <t>АЗС № 70, г. Ленск, Объездная         Ленский р-н</t>
  </si>
  <si>
    <t>Филиал «Эльдиканская нефтебаза», п. Эльдикан, ул. Чкалова 70, Усть-Майский р-н</t>
  </si>
  <si>
    <t>Объект №3 Филиал «Эльдиканская нефтебаза»</t>
  </si>
  <si>
    <t>АЗС № 19, п. Усть-Майя, ул. Лесная, Усть-Майский р-н</t>
  </si>
  <si>
    <t>АЗС №22, п. Солнечный, Усть-Майский р-н</t>
  </si>
  <si>
    <t>ИТОГО ПО ОБЪЕКТУ № 3</t>
  </si>
  <si>
    <t>Объект №4 Филиал «Нижне-Бестяхская нефтебаза»</t>
  </si>
  <si>
    <t>ИТОГО ПО ОБЪЕКТУ № 4</t>
  </si>
  <si>
    <t>КАЗС, с. Кептени, Усть-Алданский р-н</t>
  </si>
  <si>
    <t>АЗС № 47, с. Борогонцы, Усть-Алданский р-н</t>
  </si>
  <si>
    <t>КАЗС, с. Бейдинга, Усть-Алданский р-н</t>
  </si>
  <si>
    <t>КАЗС, с. Усть-Татта, Таттинский р-н</t>
  </si>
  <si>
    <t>КАЗС, с. Качикатцы, а/д Якутск-Большой Невер 1056 км, Хангаласский р-н</t>
  </si>
  <si>
    <t>КАЗС, с. Оленек, ул. Набережная 1, Оленекский р-н</t>
  </si>
  <si>
    <t>АЗС № 14, п. Нижний Бестях, Мегино-Кангаласский р-н</t>
  </si>
  <si>
    <t>Филиал «Нижне-Бестяхская нефтебаза», п. Нижний Бестях, Мегино-Кангаласский р-н</t>
  </si>
  <si>
    <t>АЗС № 44, с. Амга, Амгинский р-н</t>
  </si>
  <si>
    <t>КАЗС, с. Михайловка, Амгинский р-н</t>
  </si>
  <si>
    <t>КАЗС, с. Эмиссы, Амгинский р-н</t>
  </si>
  <si>
    <t>ИТОГО ПО ОБЪЕКТУ № 5</t>
  </si>
  <si>
    <t>КАЗС, г. Верхоянск, Верхоянский р-н</t>
  </si>
  <si>
    <t>Филиал «Батагайская нефтебаза», п. Батагай, Верхоянский р-н</t>
  </si>
  <si>
    <t>АЗС № 28, п. Батагай, Верхоянский р-н</t>
  </si>
  <si>
    <t>Объект №5 Филиал «Батагайская нефтебаза»</t>
  </si>
  <si>
    <t>Объект №6 Филиал «Олекминская нефтебаза»</t>
  </si>
  <si>
    <t>ИТОГО ПО ОБЪЕКТУ № 6</t>
  </si>
  <si>
    <t>КАЗС, с. Чапаево, Олекминский р-н</t>
  </si>
  <si>
    <t>КАЗС, с. Токко, Олекминский р-н</t>
  </si>
  <si>
    <t>Филиал «Олекминская нефтебаза», г. Олекминск, Олекминский р-н</t>
  </si>
  <si>
    <t>АЗС № 143, г. Олекминск, Олекминский р-н</t>
  </si>
  <si>
    <t>ПСП «Олекминск», г. Олекминск, Олекминский р-н</t>
  </si>
  <si>
    <t>ИТОГО ПО ОБЪЕКТУ № 7</t>
  </si>
  <si>
    <t>Объект №7 Филиал «Хандыгская нефтебаза»</t>
  </si>
  <si>
    <t>Филиал «Хандыгская нефтебаза», п. Хандыга, Томпонский р-н</t>
  </si>
  <si>
    <t>КАЗС № 2, п. Теплый ключ, Томпонский р-н</t>
  </si>
  <si>
    <t>АЗС № 25, п. Куйдусун, Томпонский р-н</t>
  </si>
  <si>
    <t>КАЗС № 26, п. Кюбеме, Томпонский р-н</t>
  </si>
  <si>
    <t>КАЗС № 136, п. Крест-Хальджай, Томпонский р-н</t>
  </si>
  <si>
    <t>КАЗС № 28, п. Кескил, Томпонский р-н</t>
  </si>
  <si>
    <t>КАЗС № 170, п. Джебарики-Хая, Томпонский р-н</t>
  </si>
  <si>
    <t>Объект №8 Филиал «Чокурдахская нефтебаза»</t>
  </si>
  <si>
    <t>Филиал «Чокурдахская нефтебаза», Аллаиховский район</t>
  </si>
  <si>
    <t>АЗС № 140, п. Чокурдах, Аллаиховский район</t>
  </si>
  <si>
    <t>ИТОГО ПО ОБЪЕКТУ № 8</t>
  </si>
  <si>
    <t>Объект №9 Филиал «Якутская нефтебаза»</t>
  </si>
  <si>
    <t>ИТОГО ПО ОБЪЕКТУ № 9</t>
  </si>
  <si>
    <t>АЗС № 11, с. Магарас, Горный р-н</t>
  </si>
  <si>
    <t>АЗС № 12, с. Бердигестях,       Горный р-н</t>
  </si>
  <si>
    <t>АЗС № 15, с. Намцы, Намский р-н</t>
  </si>
  <si>
    <t>КАЗС, с. Синск, ул. Юбилейная 55, Хангаласский р-н</t>
  </si>
  <si>
    <t>АЗС № 10, п. Мохсоголлох, ул. Заводская 25, Хангаласский р-н</t>
  </si>
  <si>
    <t>АЗС № 56, с. Булгунняхтах, переулок Клубный 9, Хангаласский р-н</t>
  </si>
  <si>
    <t xml:space="preserve">АЗС № 9, г. Покровск, участок Селекционная, Хангаласский р-н, </t>
  </si>
  <si>
    <t>АЗС № 7, п. Кангалассы, г. Якутск</t>
  </si>
  <si>
    <t>Технологическое оборудование производства пластиковой тары и розлива нефтепродуктов, ул. Строда 12 территория филиала «Якутская нефтебаза», п.Жатай</t>
  </si>
  <si>
    <t>Филиал «Якутская нефтебаза», п.Жатай</t>
  </si>
  <si>
    <t>АЗС № 6, Жатайский перекресток, п.Жатай</t>
  </si>
  <si>
    <t>АЗС № 1, ул. Автодорожная, г.Якутск</t>
  </si>
  <si>
    <t>АЗС № 4, ул. Чернышевского, г.Якутск</t>
  </si>
  <si>
    <t>АЗС № 2, ул. Труда, г.Якутск</t>
  </si>
  <si>
    <t>АЗС № 3, Вилюйский тракт, г.Якутск</t>
  </si>
  <si>
    <t>АЗС № 8, Маганский тракт, г.Якутск</t>
  </si>
  <si>
    <t>АЗС № 51, Ул. 50 лет Советской армии, г.Якутск</t>
  </si>
  <si>
    <t>НПЗС 202 мкрн, лодочная станция, г.Якутск</t>
  </si>
  <si>
    <t>Центральный офис АО «СНГС», ул. Чиряева 3, г.Якутск</t>
  </si>
  <si>
    <t>Объект №10 Центральный офис АО «СНГС</t>
  </si>
  <si>
    <t>ИТОГО ПО ОБЪЕКТУ № 10</t>
  </si>
  <si>
    <t>Филиал «Жиганская нефтебаза», п. Жиганск,        Жиганский р-н</t>
  </si>
  <si>
    <t>Объект №11 Филиал «Жиганская нефтебаза»</t>
  </si>
  <si>
    <t>ИТОГО ПО ОБЪЕКТУ № 11</t>
  </si>
  <si>
    <t>АЗС № 57, п. Жиганск, Жиганский р-н</t>
  </si>
  <si>
    <t>АЗС № 33, п. Чульман, Нерюнгринский район</t>
  </si>
  <si>
    <t>КАЗС № 165, п. Чульман, Нерюнгринский район</t>
  </si>
  <si>
    <t>АЗС № 95, г. Нерюнгри, Нерюнгринский район</t>
  </si>
  <si>
    <t>АЗС № 31, г. Нерюнгри, Нерюнгринский район</t>
  </si>
  <si>
    <t>КАЗС № 96, г. Нерюнгри, Нерюнгринский район</t>
  </si>
  <si>
    <t>КАЗС № 133, с. Большой Хатыми, Нерюнгринский район</t>
  </si>
  <si>
    <t>АЗС № 174, г. Нерюнгри, Нерюнгринский район</t>
  </si>
  <si>
    <t>КАЗС № 172, п. Беркакит, Нерюнгринский район</t>
  </si>
  <si>
    <t>ИТОГО ПО ОБЪЕКТУ № 12</t>
  </si>
  <si>
    <t>ИТОГО ПО ОБЪЕКТУ № 13</t>
  </si>
  <si>
    <t>ИТОГО ПО ОБЪЕКТУ № 14</t>
  </si>
  <si>
    <t>ИТОГО ПО ОБЪЕКТУ № 15</t>
  </si>
  <si>
    <t>Филиал «Нижнеянская нефтебаза», п. Нижнеянск, Усть-Янский р-н</t>
  </si>
  <si>
    <t>АЗС № 42, п. Нижнеянск, Усть-Янский р-н</t>
  </si>
  <si>
    <t>КАЗС, п. Казачье, Усть-Янский р-н</t>
  </si>
  <si>
    <t>Филиал «Усть-Куйгинская нефтебаза», п. Усть-Куйга,                        Усть-Янский р-н</t>
  </si>
  <si>
    <t>АЗС № 52, п. Зырянка, Верхнеколымский р-н</t>
  </si>
  <si>
    <t>Филиал «Зырянская нефтебаза», п. Зырянка, Верхнеколымский р-н</t>
  </si>
  <si>
    <t>ИТОГО ПО ОБЪЕКТУ № 16</t>
  </si>
  <si>
    <t>ИТОГО ПО ОБЪЕКТУ № 17</t>
  </si>
  <si>
    <t>Филиал «Нижнеколымская нефтебаза» п. Черский, Нижнеколымский р-н</t>
  </si>
  <si>
    <t>Нефтесклад с. Хонуу филиала «Белогорская нефтебаза»,      Момский р-н</t>
  </si>
  <si>
    <t>КАЗС, с. Хонуу, Момский р-н</t>
  </si>
  <si>
    <t>Филиал «Белогорская нефтебаза» п. Белая гора, кл. Ефимова,23, Абыйский р-н</t>
  </si>
  <si>
    <t>КАЗС, п. Белая гора, ул. Ефимова, 23, Абыйский р-н</t>
  </si>
  <si>
    <t>ИТОГО ПО ОБЪЕКТУ № 18</t>
  </si>
  <si>
    <t>ИТОГО ПО ОБЪЕКТУ № 19</t>
  </si>
  <si>
    <t>АЗС№ 112, г. Среднеколымск, Среднеколымский р-н</t>
  </si>
  <si>
    <t>Филиал «Среднеколымская нефтебаза», г. Среднеколымск, Среднеколымский р-н</t>
  </si>
  <si>
    <t>Филиал «Сангарская нефтебаза»,     Кобяйский р-н</t>
  </si>
  <si>
    <t>КАЗС № 50, п. Сангар, Кобяйский р-н</t>
  </si>
  <si>
    <t>АЗС № 173, п. Черский, Нижнеколымский р-н</t>
  </si>
  <si>
    <t>ВСЕГО ПО ОБЪЕКТАМ</t>
  </si>
  <si>
    <t>КАЗС №2, с. Кюпцы, Усть-Майский р-н</t>
  </si>
  <si>
    <t>КАЗС №3, с. Усть- Миль, Усть-Майский р-н</t>
  </si>
  <si>
    <t>КАЗС №1, Эжанцы, Усть-Майский р-н</t>
  </si>
  <si>
    <t>КАЗС №4, с. Белькачи, Усть-Майский р-н</t>
  </si>
  <si>
    <t>КАЗС №13, с. Ильбенге (360 км трассы Вилюй), Вилюйский р-н</t>
  </si>
  <si>
    <t>АЗС №62, Хатын-Юряхское шоссе 4 км, 8а, г. Якутск</t>
  </si>
  <si>
    <t>КАЗС с. Сотинцы, Усть-Алданский р-н</t>
  </si>
  <si>
    <t>КАЗС п. Эльдикан, ул. Рабочая 1, Усть-Майский Р-н</t>
  </si>
  <si>
    <t>КАЗС, с. Саныяхтах, Олекминский р-н</t>
  </si>
  <si>
    <t>КАЗС, с. Даппарай, Олекминский р-н</t>
  </si>
  <si>
    <t>КАЗС, с. Тополиное, Томпонский р-н</t>
  </si>
  <si>
    <t>АЗС №100, п. Хандыга, Томпонский р-н</t>
  </si>
  <si>
    <t>Филиал «Томмотская нефтебаза», Алданский р-н, г. Томмот</t>
  </si>
  <si>
    <t>Прирельсовый нефтяной склад филиала «Томмотская нефтебаза», Алданский р-н, г. Томмот</t>
  </si>
  <si>
    <t>АЗС № 35, Алданский р-н, г. Томмот</t>
  </si>
  <si>
    <t>АЗС № 54, Алданский р-н, г. Алдан</t>
  </si>
  <si>
    <t>АЗС № 36, Алданский р-н, г. Алдан</t>
  </si>
  <si>
    <t>АЗС № 16, Алданский р-н, с. Улуу</t>
  </si>
  <si>
    <t>АЗС № 29, п. Депутатский, Усть-Янский р-н</t>
  </si>
  <si>
    <t>АЗС № 43, п. Усть-Куйга, Усть-Янский р-н</t>
  </si>
  <si>
    <t>Паспортизация молнезащиты</t>
  </si>
  <si>
    <t>АЗС №71, с. Ытык-Кюель, Таттинский р-н</t>
  </si>
  <si>
    <t>Адм. здание, Геологов, 4/3,
 г. Нерюнгри</t>
  </si>
  <si>
    <t>Объект №13 Филиал «Нижнеянская нефтебаза»</t>
  </si>
  <si>
    <t>Объект № 14 Филиал «Усть-Куйгинская нефтебаза»</t>
  </si>
  <si>
    <t>Объект №15 Филиал «Зырянская нефтебаза»</t>
  </si>
  <si>
    <t>Объект № 16 Филиал «Нижнеколымская нефтебаза»</t>
  </si>
  <si>
    <t>Объект №17 Филиал «Белогорская нефтебаза</t>
  </si>
  <si>
    <t>Объект № 18 Филиал «Среднеколымская нефтебаза»</t>
  </si>
  <si>
    <t>Объект №19 Филиал «Сангарская нефтебаза»</t>
  </si>
  <si>
    <t>Приложение № 1 ОБЪЕКТЫ АО "Саханефтегазсбыт"                                                                                    №_______ от "___"__________2026 г.</t>
  </si>
  <si>
    <t>КАЗС № 171, г. Удачный, Мирнинский р-н</t>
  </si>
  <si>
    <t>АЗС № 142, п. Айхал, Мирнинский р-н</t>
  </si>
  <si>
    <t>АЗС № 141, п. Чернышевский, Мирнинский р-н</t>
  </si>
  <si>
    <t>АЗС № 69, г. Мирный, 229 км трассы Ленск-Мирный, Мирнинский р-н</t>
  </si>
  <si>
    <t>АЗС г. Мирный, Вилюйская улица, 1а</t>
  </si>
  <si>
    <t>Объект №12 Филиал «Томмотская нефтебаза»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</si>
</sst>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1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3" fontId="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0" fontId="5" fillId="0" borderId="0" xfId="0" applyFont="1" applyFill="1"/>
    <xf numFmtId="0" fontId="0" fillId="0" borderId="0" xfId="0" applyAlignment="1">
      <alignment horizont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2" fontId="1" fillId="0" borderId="0" xfId="0" applyNumberFormat="1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8"/>
  <sheetViews>
    <sheetView tabSelected="1" topLeftCell="A558" zoomScale="85" zoomScaleNormal="85" workbookViewId="0">
      <selection activeCell="M589" sqref="M589"/>
    </sheetView>
  </sheetViews>
  <sheetFormatPr defaultRowHeight="15" x14ac:dyDescent="0.25"/>
  <cols>
    <col min="1" max="1" width="11" style="1" customWidth="1"/>
    <col min="2" max="2" width="51" style="1" customWidth="1"/>
    <col min="3" max="3" width="42.28515625" style="1" bestFit="1" customWidth="1"/>
    <col min="4" max="4" width="12.7109375" style="1" bestFit="1" customWidth="1"/>
    <col min="5" max="5" width="19.28515625" style="13" bestFit="1" customWidth="1"/>
    <col min="6" max="6" width="7.42578125" bestFit="1" customWidth="1"/>
    <col min="8" max="8" width="10.28515625" bestFit="1" customWidth="1"/>
  </cols>
  <sheetData>
    <row r="1" spans="1:8" ht="24" customHeight="1" x14ac:dyDescent="0.25">
      <c r="C1" s="21" t="s">
        <v>163</v>
      </c>
      <c r="D1" s="21"/>
      <c r="E1" s="21"/>
      <c r="F1" s="22"/>
      <c r="G1" s="22"/>
      <c r="H1" s="22"/>
    </row>
    <row r="2" spans="1:8" x14ac:dyDescent="0.25">
      <c r="C2" s="21"/>
      <c r="D2" s="21"/>
      <c r="E2" s="21"/>
      <c r="F2" s="22"/>
      <c r="G2" s="22"/>
      <c r="H2" s="22"/>
    </row>
    <row r="3" spans="1:8" ht="17.25" customHeight="1" x14ac:dyDescent="0.25">
      <c r="C3" s="21"/>
      <c r="D3" s="21"/>
      <c r="E3" s="21"/>
      <c r="F3" s="22"/>
      <c r="G3" s="22"/>
      <c r="H3" s="22"/>
    </row>
    <row r="4" spans="1:8" x14ac:dyDescent="0.25">
      <c r="E4"/>
    </row>
    <row r="5" spans="1:8" x14ac:dyDescent="0.25">
      <c r="A5" s="5" t="s">
        <v>6</v>
      </c>
      <c r="B5" s="5" t="s">
        <v>10</v>
      </c>
      <c r="C5" s="5" t="s">
        <v>7</v>
      </c>
      <c r="D5" s="9" t="s">
        <v>8</v>
      </c>
      <c r="E5"/>
    </row>
    <row r="6" spans="1:8" ht="15" customHeight="1" x14ac:dyDescent="0.25">
      <c r="A6" s="43" t="s">
        <v>22</v>
      </c>
      <c r="B6" s="29" t="s">
        <v>14</v>
      </c>
      <c r="C6" s="6" t="s">
        <v>12</v>
      </c>
      <c r="D6" s="3">
        <v>25</v>
      </c>
      <c r="E6"/>
    </row>
    <row r="7" spans="1:8" x14ac:dyDescent="0.25">
      <c r="A7" s="44"/>
      <c r="B7" s="30"/>
      <c r="C7" s="6" t="s">
        <v>13</v>
      </c>
      <c r="D7" s="3">
        <v>17</v>
      </c>
      <c r="E7"/>
    </row>
    <row r="8" spans="1:8" x14ac:dyDescent="0.25">
      <c r="A8" s="44"/>
      <c r="B8" s="30"/>
      <c r="C8" s="6" t="s">
        <v>0</v>
      </c>
      <c r="D8" s="3">
        <v>1</v>
      </c>
      <c r="E8"/>
    </row>
    <row r="9" spans="1:8" x14ac:dyDescent="0.25">
      <c r="A9" s="44"/>
      <c r="B9" s="30"/>
      <c r="C9" s="6" t="s">
        <v>1</v>
      </c>
      <c r="D9" s="3">
        <v>3</v>
      </c>
      <c r="E9" s="14"/>
    </row>
    <row r="10" spans="1:8" x14ac:dyDescent="0.25">
      <c r="A10" s="44"/>
      <c r="B10" s="30"/>
      <c r="C10" s="6" t="s">
        <v>2</v>
      </c>
      <c r="D10" s="3">
        <v>61</v>
      </c>
      <c r="E10" s="8"/>
    </row>
    <row r="11" spans="1:8" x14ac:dyDescent="0.25">
      <c r="A11" s="44"/>
      <c r="B11" s="30"/>
      <c r="C11" s="6" t="s">
        <v>3</v>
      </c>
      <c r="D11" s="3">
        <v>24</v>
      </c>
      <c r="E11" s="8"/>
    </row>
    <row r="12" spans="1:8" x14ac:dyDescent="0.25">
      <c r="A12" s="44"/>
      <c r="B12" s="30"/>
      <c r="C12" s="6" t="s">
        <v>11</v>
      </c>
      <c r="D12" s="3">
        <v>1</v>
      </c>
      <c r="E12" s="8"/>
    </row>
    <row r="13" spans="1:8" ht="15" customHeight="1" x14ac:dyDescent="0.25">
      <c r="A13" s="44"/>
      <c r="B13" s="29" t="s">
        <v>15</v>
      </c>
      <c r="C13" s="7" t="s">
        <v>12</v>
      </c>
      <c r="D13" s="3">
        <v>7</v>
      </c>
      <c r="E13"/>
    </row>
    <row r="14" spans="1:8" x14ac:dyDescent="0.25">
      <c r="A14" s="44"/>
      <c r="B14" s="30"/>
      <c r="C14" s="6" t="s">
        <v>13</v>
      </c>
      <c r="D14" s="3">
        <v>15</v>
      </c>
      <c r="E14"/>
    </row>
    <row r="15" spans="1:8" x14ac:dyDescent="0.25">
      <c r="A15" s="44"/>
      <c r="B15" s="30"/>
      <c r="C15" s="6" t="s">
        <v>1</v>
      </c>
      <c r="D15" s="3">
        <v>6</v>
      </c>
      <c r="E15"/>
    </row>
    <row r="16" spans="1:8" x14ac:dyDescent="0.25">
      <c r="A16" s="44"/>
      <c r="B16" s="30"/>
      <c r="C16" s="6" t="s">
        <v>2</v>
      </c>
      <c r="D16" s="3">
        <v>16</v>
      </c>
      <c r="E16" s="2"/>
    </row>
    <row r="17" spans="1:5" x14ac:dyDescent="0.25">
      <c r="A17" s="44"/>
      <c r="B17" s="30"/>
      <c r="C17" s="6" t="s">
        <v>3</v>
      </c>
      <c r="D17" s="3">
        <v>1</v>
      </c>
      <c r="E17"/>
    </row>
    <row r="18" spans="1:5" x14ac:dyDescent="0.25">
      <c r="A18" s="44"/>
      <c r="B18" s="30"/>
      <c r="C18" s="6" t="s">
        <v>11</v>
      </c>
      <c r="D18" s="17">
        <v>1</v>
      </c>
      <c r="E18"/>
    </row>
    <row r="19" spans="1:5" ht="15" customHeight="1" x14ac:dyDescent="0.25">
      <c r="A19" s="44"/>
      <c r="B19" s="29" t="s">
        <v>16</v>
      </c>
      <c r="C19" s="6" t="s">
        <v>12</v>
      </c>
      <c r="D19" s="3">
        <v>1</v>
      </c>
      <c r="E19"/>
    </row>
    <row r="20" spans="1:5" x14ac:dyDescent="0.25">
      <c r="A20" s="44"/>
      <c r="B20" s="30"/>
      <c r="C20" s="6" t="s">
        <v>13</v>
      </c>
      <c r="D20" s="3">
        <v>5</v>
      </c>
      <c r="E20"/>
    </row>
    <row r="21" spans="1:5" x14ac:dyDescent="0.25">
      <c r="A21" s="44"/>
      <c r="B21" s="30"/>
      <c r="C21" s="6" t="s">
        <v>1</v>
      </c>
      <c r="D21" s="3">
        <v>3</v>
      </c>
      <c r="E21"/>
    </row>
    <row r="22" spans="1:5" x14ac:dyDescent="0.25">
      <c r="A22" s="44"/>
      <c r="B22" s="30"/>
      <c r="C22" s="6" t="s">
        <v>2</v>
      </c>
      <c r="D22" s="3">
        <v>5</v>
      </c>
      <c r="E22"/>
    </row>
    <row r="23" spans="1:5" x14ac:dyDescent="0.25">
      <c r="A23" s="44"/>
      <c r="B23" s="30"/>
      <c r="C23" s="6" t="s">
        <v>3</v>
      </c>
      <c r="D23" s="3">
        <v>1</v>
      </c>
      <c r="E23"/>
    </row>
    <row r="24" spans="1:5" x14ac:dyDescent="0.25">
      <c r="A24" s="44"/>
      <c r="B24" s="30"/>
      <c r="C24" s="6" t="s">
        <v>11</v>
      </c>
      <c r="D24" s="17">
        <v>1</v>
      </c>
      <c r="E24"/>
    </row>
    <row r="25" spans="1:5" ht="15" customHeight="1" x14ac:dyDescent="0.25">
      <c r="A25" s="44"/>
      <c r="B25" s="29" t="s">
        <v>17</v>
      </c>
      <c r="C25" s="6" t="s">
        <v>12</v>
      </c>
      <c r="D25" s="3">
        <v>11</v>
      </c>
      <c r="E25"/>
    </row>
    <row r="26" spans="1:5" x14ac:dyDescent="0.25">
      <c r="A26" s="44"/>
      <c r="B26" s="30"/>
      <c r="C26" s="6" t="s">
        <v>0</v>
      </c>
      <c r="D26" s="3">
        <v>4</v>
      </c>
      <c r="E26"/>
    </row>
    <row r="27" spans="1:5" x14ac:dyDescent="0.25">
      <c r="A27" s="44"/>
      <c r="B27" s="30"/>
      <c r="C27" s="6" t="s">
        <v>2</v>
      </c>
      <c r="D27" s="3">
        <v>20</v>
      </c>
      <c r="E27"/>
    </row>
    <row r="28" spans="1:5" x14ac:dyDescent="0.25">
      <c r="A28" s="44"/>
      <c r="B28" s="30"/>
      <c r="C28" s="6" t="s">
        <v>3</v>
      </c>
      <c r="D28" s="3">
        <v>1</v>
      </c>
      <c r="E28"/>
    </row>
    <row r="29" spans="1:5" x14ac:dyDescent="0.25">
      <c r="A29" s="44"/>
      <c r="B29" s="30"/>
      <c r="C29" s="6" t="s">
        <v>11</v>
      </c>
      <c r="D29" s="17">
        <v>1</v>
      </c>
      <c r="E29"/>
    </row>
    <row r="30" spans="1:5" ht="15" customHeight="1" x14ac:dyDescent="0.25">
      <c r="A30" s="44"/>
      <c r="B30" s="29" t="s">
        <v>18</v>
      </c>
      <c r="C30" s="6" t="s">
        <v>12</v>
      </c>
      <c r="D30" s="3">
        <v>19</v>
      </c>
      <c r="E30"/>
    </row>
    <row r="31" spans="1:5" x14ac:dyDescent="0.25">
      <c r="A31" s="44"/>
      <c r="B31" s="30"/>
      <c r="C31" s="6" t="s">
        <v>13</v>
      </c>
      <c r="D31" s="3">
        <v>12</v>
      </c>
      <c r="E31"/>
    </row>
    <row r="32" spans="1:5" x14ac:dyDescent="0.25">
      <c r="A32" s="44"/>
      <c r="B32" s="30"/>
      <c r="C32" s="6" t="s">
        <v>0</v>
      </c>
      <c r="D32" s="3">
        <v>6</v>
      </c>
      <c r="E32"/>
    </row>
    <row r="33" spans="1:5" x14ac:dyDescent="0.25">
      <c r="A33" s="44"/>
      <c r="B33" s="30"/>
      <c r="C33" s="6" t="s">
        <v>2</v>
      </c>
      <c r="D33" s="3">
        <v>20</v>
      </c>
      <c r="E33"/>
    </row>
    <row r="34" spans="1:5" x14ac:dyDescent="0.25">
      <c r="A34" s="44"/>
      <c r="B34" s="30"/>
      <c r="C34" s="6" t="s">
        <v>3</v>
      </c>
      <c r="D34" s="3">
        <v>1</v>
      </c>
      <c r="E34"/>
    </row>
    <row r="35" spans="1:5" x14ac:dyDescent="0.25">
      <c r="A35" s="44"/>
      <c r="B35" s="30"/>
      <c r="C35" s="6" t="s">
        <v>11</v>
      </c>
      <c r="D35" s="17">
        <v>1</v>
      </c>
      <c r="E35"/>
    </row>
    <row r="36" spans="1:5" ht="15" customHeight="1" x14ac:dyDescent="0.25">
      <c r="A36" s="44"/>
      <c r="B36" s="29" t="s">
        <v>19</v>
      </c>
      <c r="C36" s="6" t="s">
        <v>12</v>
      </c>
      <c r="D36" s="3">
        <v>9</v>
      </c>
      <c r="E36"/>
    </row>
    <row r="37" spans="1:5" x14ac:dyDescent="0.25">
      <c r="A37" s="44"/>
      <c r="B37" s="30"/>
      <c r="C37" s="6" t="s">
        <v>13</v>
      </c>
      <c r="D37" s="3">
        <v>12</v>
      </c>
      <c r="E37"/>
    </row>
    <row r="38" spans="1:5" x14ac:dyDescent="0.25">
      <c r="A38" s="44"/>
      <c r="B38" s="30"/>
      <c r="C38" s="6" t="s">
        <v>0</v>
      </c>
      <c r="D38" s="3">
        <v>6</v>
      </c>
      <c r="E38"/>
    </row>
    <row r="39" spans="1:5" x14ac:dyDescent="0.25">
      <c r="A39" s="44"/>
      <c r="B39" s="30"/>
      <c r="C39" s="6" t="s">
        <v>2</v>
      </c>
      <c r="D39" s="3">
        <v>13</v>
      </c>
      <c r="E39"/>
    </row>
    <row r="40" spans="1:5" x14ac:dyDescent="0.25">
      <c r="A40" s="44"/>
      <c r="B40" s="30"/>
      <c r="C40" s="6" t="s">
        <v>3</v>
      </c>
      <c r="D40" s="3">
        <v>1</v>
      </c>
      <c r="E40"/>
    </row>
    <row r="41" spans="1:5" x14ac:dyDescent="0.25">
      <c r="A41" s="44"/>
      <c r="B41" s="30"/>
      <c r="C41" s="6" t="s">
        <v>11</v>
      </c>
      <c r="D41" s="17">
        <v>1</v>
      </c>
      <c r="E41"/>
    </row>
    <row r="42" spans="1:5" ht="15" customHeight="1" x14ac:dyDescent="0.25">
      <c r="A42" s="44"/>
      <c r="B42" s="29" t="s">
        <v>20</v>
      </c>
      <c r="C42" s="6" t="s">
        <v>12</v>
      </c>
      <c r="D42" s="3">
        <f>8+3+3+5+4+7+2+4+8</f>
        <v>44</v>
      </c>
      <c r="E42"/>
    </row>
    <row r="43" spans="1:5" x14ac:dyDescent="0.25">
      <c r="A43" s="44"/>
      <c r="B43" s="30"/>
      <c r="C43" s="6" t="s">
        <v>13</v>
      </c>
      <c r="D43" s="3">
        <f>3+5+2+5+3+3+2+12+4+10</f>
        <v>49</v>
      </c>
      <c r="E43"/>
    </row>
    <row r="44" spans="1:5" x14ac:dyDescent="0.25">
      <c r="A44" s="44"/>
      <c r="B44" s="30"/>
      <c r="C44" s="6" t="s">
        <v>0</v>
      </c>
      <c r="D44" s="3">
        <v>18</v>
      </c>
      <c r="E44"/>
    </row>
    <row r="45" spans="1:5" x14ac:dyDescent="0.25">
      <c r="A45" s="44"/>
      <c r="B45" s="30"/>
      <c r="C45" s="6" t="s">
        <v>1</v>
      </c>
      <c r="D45" s="3">
        <v>3</v>
      </c>
      <c r="E45"/>
    </row>
    <row r="46" spans="1:5" x14ac:dyDescent="0.25">
      <c r="A46" s="44"/>
      <c r="B46" s="30"/>
      <c r="C46" s="6" t="s">
        <v>2</v>
      </c>
      <c r="D46" s="3">
        <v>90</v>
      </c>
      <c r="E46"/>
    </row>
    <row r="47" spans="1:5" x14ac:dyDescent="0.25">
      <c r="A47" s="44"/>
      <c r="B47" s="30"/>
      <c r="C47" s="6" t="s">
        <v>3</v>
      </c>
      <c r="D47" s="3">
        <v>32</v>
      </c>
      <c r="E47"/>
    </row>
    <row r="48" spans="1:5" x14ac:dyDescent="0.25">
      <c r="A48" s="44"/>
      <c r="B48" s="30"/>
      <c r="C48" s="6" t="s">
        <v>11</v>
      </c>
      <c r="D48" s="17">
        <v>1</v>
      </c>
      <c r="E48"/>
    </row>
    <row r="49" spans="1:5" ht="15" customHeight="1" x14ac:dyDescent="0.25">
      <c r="A49" s="44"/>
      <c r="B49" s="29" t="s">
        <v>21</v>
      </c>
      <c r="C49" s="6" t="s">
        <v>12</v>
      </c>
      <c r="D49" s="3">
        <v>11</v>
      </c>
      <c r="E49"/>
    </row>
    <row r="50" spans="1:5" x14ac:dyDescent="0.25">
      <c r="A50" s="44"/>
      <c r="B50" s="30"/>
      <c r="C50" s="6" t="s">
        <v>13</v>
      </c>
      <c r="D50" s="3">
        <v>6</v>
      </c>
      <c r="E50"/>
    </row>
    <row r="51" spans="1:5" x14ac:dyDescent="0.25">
      <c r="A51" s="44"/>
      <c r="B51" s="30"/>
      <c r="C51" s="6" t="s">
        <v>0</v>
      </c>
      <c r="D51" s="3">
        <v>4</v>
      </c>
      <c r="E51"/>
    </row>
    <row r="52" spans="1:5" x14ac:dyDescent="0.25">
      <c r="A52" s="44"/>
      <c r="B52" s="30"/>
      <c r="C52" s="6" t="s">
        <v>1</v>
      </c>
      <c r="D52" s="3">
        <v>2</v>
      </c>
      <c r="E52"/>
    </row>
    <row r="53" spans="1:5" x14ac:dyDescent="0.25">
      <c r="A53" s="44"/>
      <c r="B53" s="30"/>
      <c r="C53" s="6" t="s">
        <v>2</v>
      </c>
      <c r="D53" s="3">
        <v>16</v>
      </c>
      <c r="E53"/>
    </row>
    <row r="54" spans="1:5" x14ac:dyDescent="0.25">
      <c r="A54" s="44"/>
      <c r="B54" s="30"/>
      <c r="C54" s="6" t="s">
        <v>3</v>
      </c>
      <c r="D54" s="3">
        <v>1</v>
      </c>
      <c r="E54"/>
    </row>
    <row r="55" spans="1:5" x14ac:dyDescent="0.25">
      <c r="A55" s="44"/>
      <c r="B55" s="30"/>
      <c r="C55" s="6" t="s">
        <v>11</v>
      </c>
      <c r="D55" s="17">
        <v>1</v>
      </c>
      <c r="E55"/>
    </row>
    <row r="56" spans="1:5" s="1" customFormat="1" ht="14.25" x14ac:dyDescent="0.2">
      <c r="A56" s="24" t="s">
        <v>9</v>
      </c>
      <c r="B56" s="25"/>
      <c r="C56" s="25"/>
      <c r="D56" s="10">
        <f>SUM(D6:D55)</f>
        <v>610</v>
      </c>
    </row>
    <row r="57" spans="1:5" ht="15" customHeight="1" x14ac:dyDescent="0.25">
      <c r="A57" s="32" t="s">
        <v>24</v>
      </c>
      <c r="B57" s="29" t="s">
        <v>42</v>
      </c>
      <c r="C57" s="6" t="s">
        <v>12</v>
      </c>
      <c r="D57" s="3">
        <v>14</v>
      </c>
      <c r="E57"/>
    </row>
    <row r="58" spans="1:5" ht="15" customHeight="1" x14ac:dyDescent="0.25">
      <c r="A58" s="33"/>
      <c r="B58" s="30"/>
      <c r="C58" s="6" t="s">
        <v>13</v>
      </c>
      <c r="D58" s="3">
        <v>12</v>
      </c>
      <c r="E58"/>
    </row>
    <row r="59" spans="1:5" ht="15" customHeight="1" x14ac:dyDescent="0.25">
      <c r="A59" s="33"/>
      <c r="B59" s="30"/>
      <c r="C59" s="6" t="s">
        <v>1</v>
      </c>
      <c r="D59" s="3">
        <v>4</v>
      </c>
      <c r="E59"/>
    </row>
    <row r="60" spans="1:5" ht="15" customHeight="1" x14ac:dyDescent="0.25">
      <c r="A60" s="33"/>
      <c r="B60" s="30"/>
      <c r="C60" s="6" t="s">
        <v>2</v>
      </c>
      <c r="D60" s="3">
        <v>31</v>
      </c>
      <c r="E60"/>
    </row>
    <row r="61" spans="1:5" ht="15" customHeight="1" x14ac:dyDescent="0.25">
      <c r="A61" s="33"/>
      <c r="B61" s="30"/>
      <c r="C61" s="6" t="s">
        <v>3</v>
      </c>
      <c r="D61" s="3">
        <v>2</v>
      </c>
      <c r="E61"/>
    </row>
    <row r="62" spans="1:5" ht="15" customHeight="1" x14ac:dyDescent="0.25">
      <c r="A62" s="33"/>
      <c r="B62" s="30"/>
      <c r="C62" s="6" t="s">
        <v>11</v>
      </c>
      <c r="D62" s="17">
        <v>1</v>
      </c>
      <c r="E62"/>
    </row>
    <row r="63" spans="1:5" ht="15" customHeight="1" x14ac:dyDescent="0.25">
      <c r="A63" s="33"/>
      <c r="B63" s="29" t="s">
        <v>164</v>
      </c>
      <c r="C63" s="6" t="s">
        <v>12</v>
      </c>
      <c r="D63" s="3">
        <v>6</v>
      </c>
      <c r="E63"/>
    </row>
    <row r="64" spans="1:5" x14ac:dyDescent="0.25">
      <c r="A64" s="33"/>
      <c r="B64" s="30"/>
      <c r="C64" s="6" t="s">
        <v>13</v>
      </c>
      <c r="D64" s="3">
        <v>7</v>
      </c>
      <c r="E64"/>
    </row>
    <row r="65" spans="1:5" x14ac:dyDescent="0.25">
      <c r="A65" s="33"/>
      <c r="B65" s="30"/>
      <c r="C65" s="6" t="s">
        <v>0</v>
      </c>
      <c r="D65" s="3">
        <v>3</v>
      </c>
      <c r="E65"/>
    </row>
    <row r="66" spans="1:5" x14ac:dyDescent="0.25">
      <c r="A66" s="33"/>
      <c r="B66" s="30"/>
      <c r="C66" s="6" t="s">
        <v>1</v>
      </c>
      <c r="D66" s="3">
        <v>3</v>
      </c>
      <c r="E66"/>
    </row>
    <row r="67" spans="1:5" x14ac:dyDescent="0.25">
      <c r="A67" s="33"/>
      <c r="B67" s="30"/>
      <c r="C67" s="6" t="s">
        <v>2</v>
      </c>
      <c r="D67" s="3">
        <v>10</v>
      </c>
      <c r="E67"/>
    </row>
    <row r="68" spans="1:5" x14ac:dyDescent="0.25">
      <c r="A68" s="33"/>
      <c r="B68" s="30"/>
      <c r="C68" s="6" t="s">
        <v>3</v>
      </c>
      <c r="D68" s="3">
        <v>1</v>
      </c>
      <c r="E68"/>
    </row>
    <row r="69" spans="1:5" x14ac:dyDescent="0.25">
      <c r="A69" s="33"/>
      <c r="B69" s="30"/>
      <c r="C69" s="6" t="s">
        <v>11</v>
      </c>
      <c r="D69" s="17">
        <v>1</v>
      </c>
      <c r="E69"/>
    </row>
    <row r="70" spans="1:5" ht="15" customHeight="1" x14ac:dyDescent="0.25">
      <c r="A70" s="33"/>
      <c r="B70" s="29" t="s">
        <v>165</v>
      </c>
      <c r="C70" s="6" t="s">
        <v>12</v>
      </c>
      <c r="D70" s="3">
        <v>46</v>
      </c>
      <c r="E70"/>
    </row>
    <row r="71" spans="1:5" x14ac:dyDescent="0.25">
      <c r="A71" s="33"/>
      <c r="B71" s="30"/>
      <c r="C71" s="6" t="s">
        <v>13</v>
      </c>
      <c r="D71" s="3">
        <v>13</v>
      </c>
      <c r="E71"/>
    </row>
    <row r="72" spans="1:5" x14ac:dyDescent="0.25">
      <c r="A72" s="33"/>
      <c r="B72" s="30"/>
      <c r="C72" s="6" t="s">
        <v>0</v>
      </c>
      <c r="D72" s="3">
        <v>15</v>
      </c>
      <c r="E72"/>
    </row>
    <row r="73" spans="1:5" x14ac:dyDescent="0.25">
      <c r="A73" s="33"/>
      <c r="B73" s="30"/>
      <c r="C73" s="6" t="s">
        <v>1</v>
      </c>
      <c r="D73" s="3">
        <v>5</v>
      </c>
      <c r="E73"/>
    </row>
    <row r="74" spans="1:5" x14ac:dyDescent="0.25">
      <c r="A74" s="33"/>
      <c r="B74" s="30"/>
      <c r="C74" s="6" t="s">
        <v>2</v>
      </c>
      <c r="D74" s="3">
        <v>22</v>
      </c>
      <c r="E74"/>
    </row>
    <row r="75" spans="1:5" x14ac:dyDescent="0.25">
      <c r="A75" s="33"/>
      <c r="B75" s="30"/>
      <c r="C75" s="6" t="s">
        <v>3</v>
      </c>
      <c r="D75" s="3">
        <v>2</v>
      </c>
      <c r="E75"/>
    </row>
    <row r="76" spans="1:5" x14ac:dyDescent="0.25">
      <c r="A76" s="33"/>
      <c r="B76" s="30"/>
      <c r="C76" s="6" t="s">
        <v>11</v>
      </c>
      <c r="D76" s="17">
        <v>1</v>
      </c>
      <c r="E76"/>
    </row>
    <row r="77" spans="1:5" ht="15" customHeight="1" x14ac:dyDescent="0.25">
      <c r="A77" s="33"/>
      <c r="B77" s="29" t="s">
        <v>166</v>
      </c>
      <c r="C77" s="6" t="s">
        <v>12</v>
      </c>
      <c r="D77" s="3">
        <v>47</v>
      </c>
      <c r="E77"/>
    </row>
    <row r="78" spans="1:5" x14ac:dyDescent="0.25">
      <c r="A78" s="33"/>
      <c r="B78" s="30"/>
      <c r="C78" s="6" t="s">
        <v>13</v>
      </c>
      <c r="D78" s="3">
        <v>10</v>
      </c>
      <c r="E78"/>
    </row>
    <row r="79" spans="1:5" x14ac:dyDescent="0.25">
      <c r="A79" s="33"/>
      <c r="B79" s="30"/>
      <c r="C79" s="6" t="s">
        <v>0</v>
      </c>
      <c r="D79" s="3">
        <v>15</v>
      </c>
      <c r="E79"/>
    </row>
    <row r="80" spans="1:5" x14ac:dyDescent="0.25">
      <c r="A80" s="33"/>
      <c r="B80" s="30"/>
      <c r="C80" s="6" t="s">
        <v>1</v>
      </c>
      <c r="D80" s="3">
        <v>5</v>
      </c>
      <c r="E80"/>
    </row>
    <row r="81" spans="1:5" x14ac:dyDescent="0.25">
      <c r="A81" s="33"/>
      <c r="B81" s="30"/>
      <c r="C81" s="6" t="s">
        <v>2</v>
      </c>
      <c r="D81" s="3">
        <v>22</v>
      </c>
      <c r="E81"/>
    </row>
    <row r="82" spans="1:5" x14ac:dyDescent="0.25">
      <c r="A82" s="33"/>
      <c r="B82" s="30"/>
      <c r="C82" s="6" t="s">
        <v>3</v>
      </c>
      <c r="D82" s="3">
        <v>2</v>
      </c>
      <c r="E82"/>
    </row>
    <row r="83" spans="1:5" x14ac:dyDescent="0.25">
      <c r="A83" s="33"/>
      <c r="B83" s="30"/>
      <c r="C83" s="6" t="s">
        <v>11</v>
      </c>
      <c r="D83" s="17">
        <v>1</v>
      </c>
      <c r="E83"/>
    </row>
    <row r="84" spans="1:5" ht="15" customHeight="1" x14ac:dyDescent="0.25">
      <c r="A84" s="33"/>
      <c r="B84" s="29" t="s">
        <v>167</v>
      </c>
      <c r="C84" s="6" t="s">
        <v>12</v>
      </c>
      <c r="D84" s="3">
        <v>11</v>
      </c>
      <c r="E84"/>
    </row>
    <row r="85" spans="1:5" x14ac:dyDescent="0.25">
      <c r="A85" s="33"/>
      <c r="B85" s="30"/>
      <c r="C85" s="6" t="s">
        <v>13</v>
      </c>
      <c r="D85" s="3">
        <v>12</v>
      </c>
      <c r="E85"/>
    </row>
    <row r="86" spans="1:5" x14ac:dyDescent="0.25">
      <c r="A86" s="33"/>
      <c r="B86" s="30"/>
      <c r="C86" s="6" t="s">
        <v>0</v>
      </c>
      <c r="D86" s="3">
        <v>6</v>
      </c>
      <c r="E86"/>
    </row>
    <row r="87" spans="1:5" x14ac:dyDescent="0.25">
      <c r="A87" s="33"/>
      <c r="B87" s="30"/>
      <c r="C87" s="6" t="s">
        <v>2</v>
      </c>
      <c r="D87" s="3">
        <v>20</v>
      </c>
      <c r="E87"/>
    </row>
    <row r="88" spans="1:5" x14ac:dyDescent="0.25">
      <c r="A88" s="33"/>
      <c r="B88" s="30"/>
      <c r="C88" s="6" t="s">
        <v>3</v>
      </c>
      <c r="D88" s="3">
        <v>1</v>
      </c>
      <c r="E88"/>
    </row>
    <row r="89" spans="1:5" x14ac:dyDescent="0.25">
      <c r="A89" s="33"/>
      <c r="B89" s="30"/>
      <c r="C89" s="6" t="s">
        <v>11</v>
      </c>
      <c r="D89" s="17">
        <v>1</v>
      </c>
      <c r="E89"/>
    </row>
    <row r="90" spans="1:5" x14ac:dyDescent="0.25">
      <c r="A90" s="33"/>
      <c r="B90" s="35" t="s">
        <v>168</v>
      </c>
      <c r="C90" s="6" t="s">
        <v>12</v>
      </c>
      <c r="D90" s="17">
        <v>45</v>
      </c>
      <c r="E90"/>
    </row>
    <row r="91" spans="1:5" x14ac:dyDescent="0.25">
      <c r="A91" s="33"/>
      <c r="B91" s="35"/>
      <c r="C91" s="6" t="s">
        <v>13</v>
      </c>
      <c r="D91" s="17">
        <v>17</v>
      </c>
      <c r="E91"/>
    </row>
    <row r="92" spans="1:5" x14ac:dyDescent="0.25">
      <c r="A92" s="33"/>
      <c r="B92" s="35"/>
      <c r="C92" s="6" t="s">
        <v>0</v>
      </c>
      <c r="D92" s="17">
        <v>26</v>
      </c>
      <c r="E92"/>
    </row>
    <row r="93" spans="1:5" x14ac:dyDescent="0.25">
      <c r="A93" s="33"/>
      <c r="B93" s="35"/>
      <c r="C93" s="6" t="s">
        <v>1</v>
      </c>
      <c r="D93" s="17">
        <v>7</v>
      </c>
      <c r="E93"/>
    </row>
    <row r="94" spans="1:5" x14ac:dyDescent="0.25">
      <c r="A94" s="33"/>
      <c r="B94" s="35"/>
      <c r="C94" s="6" t="s">
        <v>2</v>
      </c>
      <c r="D94" s="17">
        <v>19</v>
      </c>
      <c r="E94"/>
    </row>
    <row r="95" spans="1:5" x14ac:dyDescent="0.25">
      <c r="A95" s="33"/>
      <c r="B95" s="35"/>
      <c r="C95" s="6" t="s">
        <v>3</v>
      </c>
      <c r="D95" s="17">
        <v>1</v>
      </c>
      <c r="E95"/>
    </row>
    <row r="96" spans="1:5" x14ac:dyDescent="0.25">
      <c r="A96" s="33"/>
      <c r="B96" s="35"/>
      <c r="C96" s="6" t="s">
        <v>11</v>
      </c>
      <c r="D96" s="17">
        <v>1</v>
      </c>
      <c r="E96"/>
    </row>
    <row r="97" spans="1:5" ht="15" customHeight="1" x14ac:dyDescent="0.25">
      <c r="A97" s="33"/>
      <c r="B97" s="29" t="s">
        <v>25</v>
      </c>
      <c r="C97" s="6" t="s">
        <v>12</v>
      </c>
      <c r="D97" s="3">
        <f>10+9+21+10+13+6+12+1+7+5+8+8+1+2+9</f>
        <v>122</v>
      </c>
      <c r="E97"/>
    </row>
    <row r="98" spans="1:5" x14ac:dyDescent="0.25">
      <c r="A98" s="33"/>
      <c r="B98" s="30"/>
      <c r="C98" s="6" t="s">
        <v>13</v>
      </c>
      <c r="D98" s="3">
        <f>9+4+4+4+3+8+2+4+3+9+5+7+6+8+4+13+3+21</f>
        <v>117</v>
      </c>
      <c r="E98"/>
    </row>
    <row r="99" spans="1:5" x14ac:dyDescent="0.25">
      <c r="A99" s="33"/>
      <c r="B99" s="30"/>
      <c r="C99" s="6" t="s">
        <v>0</v>
      </c>
      <c r="D99" s="3">
        <v>27</v>
      </c>
      <c r="E99"/>
    </row>
    <row r="100" spans="1:5" x14ac:dyDescent="0.25">
      <c r="A100" s="33"/>
      <c r="B100" s="30"/>
      <c r="C100" s="6" t="s">
        <v>1</v>
      </c>
      <c r="D100" s="3">
        <v>15</v>
      </c>
      <c r="E100"/>
    </row>
    <row r="101" spans="1:5" x14ac:dyDescent="0.25">
      <c r="A101" s="33"/>
      <c r="B101" s="30"/>
      <c r="C101" s="6" t="s">
        <v>2</v>
      </c>
      <c r="D101" s="3">
        <v>328</v>
      </c>
      <c r="E101"/>
    </row>
    <row r="102" spans="1:5" x14ac:dyDescent="0.25">
      <c r="A102" s="33"/>
      <c r="B102" s="30"/>
      <c r="C102" s="6" t="s">
        <v>3</v>
      </c>
      <c r="D102" s="3">
        <v>56</v>
      </c>
      <c r="E102"/>
    </row>
    <row r="103" spans="1:5" x14ac:dyDescent="0.25">
      <c r="A103" s="33"/>
      <c r="B103" s="30"/>
      <c r="C103" s="6" t="s">
        <v>11</v>
      </c>
      <c r="D103" s="17">
        <v>1</v>
      </c>
      <c r="E103"/>
    </row>
    <row r="104" spans="1:5" ht="15" customHeight="1" x14ac:dyDescent="0.25">
      <c r="A104" s="33"/>
      <c r="B104" s="29" t="s">
        <v>26</v>
      </c>
      <c r="C104" s="6" t="s">
        <v>12</v>
      </c>
      <c r="D104" s="3">
        <v>5</v>
      </c>
      <c r="E104"/>
    </row>
    <row r="105" spans="1:5" x14ac:dyDescent="0.25">
      <c r="A105" s="33"/>
      <c r="B105" s="30"/>
      <c r="C105" s="6" t="s">
        <v>13</v>
      </c>
      <c r="D105" s="3">
        <v>12</v>
      </c>
      <c r="E105"/>
    </row>
    <row r="106" spans="1:5" x14ac:dyDescent="0.25">
      <c r="A106" s="33"/>
      <c r="B106" s="30"/>
      <c r="C106" s="6" t="s">
        <v>0</v>
      </c>
      <c r="D106" s="3">
        <v>3</v>
      </c>
      <c r="E106"/>
    </row>
    <row r="107" spans="1:5" x14ac:dyDescent="0.25">
      <c r="A107" s="33"/>
      <c r="B107" s="30"/>
      <c r="C107" s="6" t="s">
        <v>1</v>
      </c>
      <c r="D107" s="3">
        <v>2</v>
      </c>
      <c r="E107"/>
    </row>
    <row r="108" spans="1:5" x14ac:dyDescent="0.25">
      <c r="A108" s="33"/>
      <c r="B108" s="30"/>
      <c r="C108" s="6" t="s">
        <v>2</v>
      </c>
      <c r="D108" s="3">
        <v>15</v>
      </c>
      <c r="E108"/>
    </row>
    <row r="109" spans="1:5" x14ac:dyDescent="0.25">
      <c r="A109" s="33"/>
      <c r="B109" s="30"/>
      <c r="C109" s="6" t="s">
        <v>3</v>
      </c>
      <c r="D109" s="3">
        <v>1</v>
      </c>
      <c r="E109"/>
    </row>
    <row r="110" spans="1:5" x14ac:dyDescent="0.25">
      <c r="A110" s="33"/>
      <c r="B110" s="30"/>
      <c r="C110" s="6" t="s">
        <v>11</v>
      </c>
      <c r="D110" s="17">
        <v>1</v>
      </c>
      <c r="E110"/>
    </row>
    <row r="111" spans="1:5" ht="15" customHeight="1" x14ac:dyDescent="0.25">
      <c r="A111" s="33"/>
      <c r="B111" s="29" t="s">
        <v>27</v>
      </c>
      <c r="C111" s="6" t="s">
        <v>12</v>
      </c>
      <c r="D111" s="3">
        <v>11</v>
      </c>
      <c r="E111"/>
    </row>
    <row r="112" spans="1:5" x14ac:dyDescent="0.25">
      <c r="A112" s="33"/>
      <c r="B112" s="30"/>
      <c r="C112" s="6" t="s">
        <v>13</v>
      </c>
      <c r="D112" s="3">
        <v>12</v>
      </c>
      <c r="E112"/>
    </row>
    <row r="113" spans="1:6" x14ac:dyDescent="0.25">
      <c r="A113" s="33"/>
      <c r="B113" s="30"/>
      <c r="C113" s="6" t="s">
        <v>0</v>
      </c>
      <c r="D113" s="3">
        <v>6</v>
      </c>
      <c r="E113"/>
    </row>
    <row r="114" spans="1:6" x14ac:dyDescent="0.25">
      <c r="A114" s="33"/>
      <c r="B114" s="30"/>
      <c r="C114" s="6" t="s">
        <v>2</v>
      </c>
      <c r="D114" s="3">
        <v>20</v>
      </c>
      <c r="E114"/>
    </row>
    <row r="115" spans="1:6" x14ac:dyDescent="0.25">
      <c r="A115" s="33"/>
      <c r="B115" s="30"/>
      <c r="C115" s="6" t="s">
        <v>3</v>
      </c>
      <c r="D115" s="3">
        <v>1</v>
      </c>
      <c r="E115"/>
    </row>
    <row r="116" spans="1:6" x14ac:dyDescent="0.25">
      <c r="A116" s="33"/>
      <c r="B116" s="30"/>
      <c r="C116" s="6" t="s">
        <v>11</v>
      </c>
      <c r="D116" s="17">
        <v>1</v>
      </c>
      <c r="E116"/>
    </row>
    <row r="117" spans="1:6" ht="15" customHeight="1" x14ac:dyDescent="0.25">
      <c r="A117" s="33"/>
      <c r="B117" s="29" t="s">
        <v>28</v>
      </c>
      <c r="C117" s="6" t="s">
        <v>12</v>
      </c>
      <c r="D117" s="3">
        <v>8</v>
      </c>
      <c r="E117"/>
    </row>
    <row r="118" spans="1:6" x14ac:dyDescent="0.25">
      <c r="A118" s="33"/>
      <c r="B118" s="30"/>
      <c r="C118" s="6" t="s">
        <v>13</v>
      </c>
      <c r="D118" s="3">
        <v>24</v>
      </c>
      <c r="E118"/>
    </row>
    <row r="119" spans="1:6" x14ac:dyDescent="0.25">
      <c r="A119" s="33"/>
      <c r="B119" s="30"/>
      <c r="C119" s="6" t="s">
        <v>0</v>
      </c>
      <c r="D119" s="3">
        <v>3</v>
      </c>
      <c r="E119"/>
    </row>
    <row r="120" spans="1:6" x14ac:dyDescent="0.25">
      <c r="A120" s="33"/>
      <c r="B120" s="30"/>
      <c r="C120" s="6" t="s">
        <v>1</v>
      </c>
      <c r="D120" s="3">
        <v>3</v>
      </c>
      <c r="E120"/>
    </row>
    <row r="121" spans="1:6" x14ac:dyDescent="0.25">
      <c r="A121" s="33"/>
      <c r="B121" s="30"/>
      <c r="C121" s="6" t="s">
        <v>2</v>
      </c>
      <c r="D121" s="3">
        <v>24</v>
      </c>
      <c r="E121"/>
      <c r="F121" s="15"/>
    </row>
    <row r="122" spans="1:6" x14ac:dyDescent="0.25">
      <c r="A122" s="33"/>
      <c r="B122" s="30"/>
      <c r="C122" s="6" t="s">
        <v>3</v>
      </c>
      <c r="D122" s="3">
        <v>3</v>
      </c>
      <c r="E122"/>
    </row>
    <row r="123" spans="1:6" x14ac:dyDescent="0.25">
      <c r="A123" s="33"/>
      <c r="B123" s="30"/>
      <c r="C123" s="6" t="s">
        <v>11</v>
      </c>
      <c r="D123" s="17">
        <v>1</v>
      </c>
      <c r="E123"/>
    </row>
    <row r="124" spans="1:6" x14ac:dyDescent="0.25">
      <c r="A124" s="33"/>
      <c r="B124" s="35" t="s">
        <v>29</v>
      </c>
      <c r="C124" s="6" t="s">
        <v>12</v>
      </c>
      <c r="D124" s="3">
        <v>12</v>
      </c>
      <c r="E124"/>
    </row>
    <row r="125" spans="1:6" x14ac:dyDescent="0.25">
      <c r="A125" s="33"/>
      <c r="B125" s="35"/>
      <c r="C125" s="6" t="s">
        <v>13</v>
      </c>
      <c r="D125" s="3">
        <v>13</v>
      </c>
      <c r="E125"/>
    </row>
    <row r="126" spans="1:6" x14ac:dyDescent="0.25">
      <c r="A126" s="33"/>
      <c r="B126" s="35"/>
      <c r="C126" s="6" t="s">
        <v>0</v>
      </c>
      <c r="D126" s="3">
        <v>6</v>
      </c>
      <c r="E126"/>
    </row>
    <row r="127" spans="1:6" x14ac:dyDescent="0.25">
      <c r="A127" s="33"/>
      <c r="B127" s="35"/>
      <c r="C127" s="6" t="s">
        <v>2</v>
      </c>
      <c r="D127" s="3">
        <v>10</v>
      </c>
      <c r="E127"/>
    </row>
    <row r="128" spans="1:6" x14ac:dyDescent="0.25">
      <c r="A128" s="33"/>
      <c r="B128" s="35"/>
      <c r="C128" s="6" t="s">
        <v>3</v>
      </c>
      <c r="D128" s="3">
        <v>1</v>
      </c>
      <c r="E128"/>
    </row>
    <row r="129" spans="1:5" x14ac:dyDescent="0.25">
      <c r="A129" s="33"/>
      <c r="B129" s="35"/>
      <c r="C129" s="6" t="s">
        <v>11</v>
      </c>
      <c r="D129" s="17">
        <v>1</v>
      </c>
      <c r="E129"/>
    </row>
    <row r="130" spans="1:5" x14ac:dyDescent="0.25">
      <c r="A130" s="34" t="s">
        <v>23</v>
      </c>
      <c r="B130" s="34"/>
      <c r="C130" s="34"/>
      <c r="D130" s="11">
        <f>SUM(D57:D129)</f>
        <v>1333</v>
      </c>
      <c r="E130"/>
    </row>
    <row r="131" spans="1:5" ht="15" customHeight="1" x14ac:dyDescent="0.25">
      <c r="A131" s="32" t="s">
        <v>31</v>
      </c>
      <c r="B131" s="27" t="s">
        <v>30</v>
      </c>
      <c r="C131" s="6" t="s">
        <v>12</v>
      </c>
      <c r="D131" s="3">
        <v>40</v>
      </c>
      <c r="E131"/>
    </row>
    <row r="132" spans="1:5" x14ac:dyDescent="0.25">
      <c r="A132" s="33"/>
      <c r="B132" s="28"/>
      <c r="C132" s="6" t="s">
        <v>13</v>
      </c>
      <c r="D132" s="3">
        <v>39</v>
      </c>
      <c r="E132"/>
    </row>
    <row r="133" spans="1:5" x14ac:dyDescent="0.25">
      <c r="A133" s="33"/>
      <c r="B133" s="28"/>
      <c r="C133" s="6" t="s">
        <v>0</v>
      </c>
      <c r="D133" s="3">
        <v>22</v>
      </c>
      <c r="E133"/>
    </row>
    <row r="134" spans="1:5" x14ac:dyDescent="0.25">
      <c r="A134" s="33"/>
      <c r="B134" s="28"/>
      <c r="C134" s="6" t="s">
        <v>1</v>
      </c>
      <c r="D134" s="3">
        <v>6</v>
      </c>
      <c r="E134"/>
    </row>
    <row r="135" spans="1:5" x14ac:dyDescent="0.25">
      <c r="A135" s="33"/>
      <c r="B135" s="28"/>
      <c r="C135" s="6" t="s">
        <v>2</v>
      </c>
      <c r="D135" s="3">
        <f>5+4+5+14+6+16+1</f>
        <v>51</v>
      </c>
      <c r="E135"/>
    </row>
    <row r="136" spans="1:5" x14ac:dyDescent="0.25">
      <c r="A136" s="33"/>
      <c r="B136" s="28"/>
      <c r="C136" s="6" t="s">
        <v>3</v>
      </c>
      <c r="D136" s="3">
        <v>3</v>
      </c>
      <c r="E136"/>
    </row>
    <row r="137" spans="1:5" x14ac:dyDescent="0.25">
      <c r="A137" s="33"/>
      <c r="B137" s="28"/>
      <c r="C137" s="6" t="s">
        <v>11</v>
      </c>
      <c r="D137" s="17">
        <v>1</v>
      </c>
      <c r="E137"/>
    </row>
    <row r="138" spans="1:5" ht="15" customHeight="1" x14ac:dyDescent="0.25">
      <c r="A138" s="33"/>
      <c r="B138" s="27" t="s">
        <v>133</v>
      </c>
      <c r="C138" s="6" t="s">
        <v>12</v>
      </c>
      <c r="D138" s="3">
        <v>1</v>
      </c>
      <c r="E138"/>
    </row>
    <row r="139" spans="1:5" x14ac:dyDescent="0.25">
      <c r="A139" s="33"/>
      <c r="B139" s="28"/>
      <c r="C139" s="6" t="s">
        <v>13</v>
      </c>
      <c r="D139" s="3">
        <v>6</v>
      </c>
      <c r="E139"/>
    </row>
    <row r="140" spans="1:5" x14ac:dyDescent="0.25">
      <c r="A140" s="33"/>
      <c r="B140" s="28"/>
      <c r="C140" s="6" t="s">
        <v>1</v>
      </c>
      <c r="D140" s="3">
        <v>1</v>
      </c>
      <c r="E140"/>
    </row>
    <row r="141" spans="1:5" x14ac:dyDescent="0.25">
      <c r="A141" s="33"/>
      <c r="B141" s="28"/>
      <c r="C141" s="6" t="s">
        <v>2</v>
      </c>
      <c r="D141" s="3">
        <v>9</v>
      </c>
      <c r="E141"/>
    </row>
    <row r="142" spans="1:5" x14ac:dyDescent="0.25">
      <c r="A142" s="33"/>
      <c r="B142" s="28"/>
      <c r="C142" s="6" t="s">
        <v>3</v>
      </c>
      <c r="D142" s="3">
        <v>1</v>
      </c>
      <c r="E142"/>
    </row>
    <row r="143" spans="1:5" x14ac:dyDescent="0.25">
      <c r="A143" s="33"/>
      <c r="B143" s="28"/>
      <c r="C143" s="6" t="s">
        <v>11</v>
      </c>
      <c r="D143" s="17">
        <v>1</v>
      </c>
      <c r="E143"/>
    </row>
    <row r="144" spans="1:5" ht="15" customHeight="1" x14ac:dyDescent="0.25">
      <c r="A144" s="33"/>
      <c r="B144" s="27" t="s">
        <v>140</v>
      </c>
      <c r="C144" s="6" t="s">
        <v>13</v>
      </c>
      <c r="D144" s="3">
        <v>8</v>
      </c>
      <c r="E144"/>
    </row>
    <row r="145" spans="1:5" x14ac:dyDescent="0.25">
      <c r="A145" s="33"/>
      <c r="B145" s="28"/>
      <c r="C145" s="6" t="s">
        <v>1</v>
      </c>
      <c r="D145" s="3">
        <v>2</v>
      </c>
      <c r="E145"/>
    </row>
    <row r="146" spans="1:5" x14ac:dyDescent="0.25">
      <c r="A146" s="33"/>
      <c r="B146" s="28"/>
      <c r="C146" s="6" t="s">
        <v>2</v>
      </c>
      <c r="D146" s="3">
        <f>7+9+16</f>
        <v>32</v>
      </c>
      <c r="E146"/>
    </row>
    <row r="147" spans="1:5" x14ac:dyDescent="0.25">
      <c r="A147" s="33"/>
      <c r="B147" s="28"/>
      <c r="C147" s="6" t="s">
        <v>3</v>
      </c>
      <c r="D147" s="3">
        <v>1</v>
      </c>
      <c r="E147"/>
    </row>
    <row r="148" spans="1:5" x14ac:dyDescent="0.25">
      <c r="A148" s="33"/>
      <c r="B148" s="28"/>
      <c r="C148" s="6" t="s">
        <v>11</v>
      </c>
      <c r="D148" s="17">
        <v>1</v>
      </c>
      <c r="E148"/>
    </row>
    <row r="149" spans="1:5" ht="15" customHeight="1" x14ac:dyDescent="0.25">
      <c r="A149" s="33"/>
      <c r="B149" s="27" t="s">
        <v>32</v>
      </c>
      <c r="C149" s="6" t="s">
        <v>12</v>
      </c>
      <c r="D149" s="3">
        <v>6</v>
      </c>
      <c r="E149"/>
    </row>
    <row r="150" spans="1:5" x14ac:dyDescent="0.25">
      <c r="A150" s="33"/>
      <c r="B150" s="28"/>
      <c r="C150" s="6" t="s">
        <v>13</v>
      </c>
      <c r="D150" s="3">
        <v>8</v>
      </c>
      <c r="E150"/>
    </row>
    <row r="151" spans="1:5" x14ac:dyDescent="0.25">
      <c r="A151" s="33"/>
      <c r="B151" s="28"/>
      <c r="C151" s="6" t="s">
        <v>0</v>
      </c>
      <c r="D151" s="3">
        <v>6</v>
      </c>
      <c r="E151"/>
    </row>
    <row r="152" spans="1:5" x14ac:dyDescent="0.25">
      <c r="A152" s="33"/>
      <c r="B152" s="28"/>
      <c r="C152" s="6" t="s">
        <v>2</v>
      </c>
      <c r="D152" s="3">
        <v>26</v>
      </c>
      <c r="E152"/>
    </row>
    <row r="153" spans="1:5" x14ac:dyDescent="0.25">
      <c r="A153" s="33"/>
      <c r="B153" s="28"/>
      <c r="C153" s="6" t="s">
        <v>3</v>
      </c>
      <c r="D153" s="3">
        <v>1</v>
      </c>
      <c r="E153"/>
    </row>
    <row r="154" spans="1:5" x14ac:dyDescent="0.25">
      <c r="A154" s="33"/>
      <c r="B154" s="28"/>
      <c r="C154" s="6" t="s">
        <v>11</v>
      </c>
      <c r="D154" s="17">
        <v>1</v>
      </c>
      <c r="E154"/>
    </row>
    <row r="155" spans="1:5" ht="15" customHeight="1" x14ac:dyDescent="0.25">
      <c r="A155" s="33"/>
      <c r="B155" s="27" t="s">
        <v>134</v>
      </c>
      <c r="C155" s="6" t="s">
        <v>12</v>
      </c>
      <c r="D155" s="3">
        <v>1</v>
      </c>
      <c r="E155"/>
    </row>
    <row r="156" spans="1:5" x14ac:dyDescent="0.25">
      <c r="A156" s="33"/>
      <c r="B156" s="28"/>
      <c r="C156" s="6" t="s">
        <v>13</v>
      </c>
      <c r="D156" s="3">
        <v>3</v>
      </c>
      <c r="E156"/>
    </row>
    <row r="157" spans="1:5" x14ac:dyDescent="0.25">
      <c r="A157" s="33"/>
      <c r="B157" s="28"/>
      <c r="C157" s="6" t="s">
        <v>1</v>
      </c>
      <c r="D157" s="3">
        <v>1</v>
      </c>
      <c r="E157"/>
    </row>
    <row r="158" spans="1:5" x14ac:dyDescent="0.25">
      <c r="A158" s="33"/>
      <c r="B158" s="28"/>
      <c r="C158" s="6" t="s">
        <v>2</v>
      </c>
      <c r="D158" s="3">
        <v>5</v>
      </c>
      <c r="E158"/>
    </row>
    <row r="159" spans="1:5" x14ac:dyDescent="0.25">
      <c r="A159" s="33"/>
      <c r="B159" s="28"/>
      <c r="C159" s="6" t="s">
        <v>3</v>
      </c>
      <c r="D159" s="3">
        <v>1</v>
      </c>
      <c r="E159"/>
    </row>
    <row r="160" spans="1:5" x14ac:dyDescent="0.25">
      <c r="A160" s="33"/>
      <c r="B160" s="28"/>
      <c r="C160" s="6" t="s">
        <v>11</v>
      </c>
      <c r="D160" s="17">
        <v>1</v>
      </c>
      <c r="E160"/>
    </row>
    <row r="161" spans="1:5" ht="15" customHeight="1" x14ac:dyDescent="0.25">
      <c r="A161" s="33"/>
      <c r="B161" s="27" t="s">
        <v>135</v>
      </c>
      <c r="C161" s="6" t="s">
        <v>12</v>
      </c>
      <c r="D161" s="3">
        <v>1</v>
      </c>
      <c r="E161"/>
    </row>
    <row r="162" spans="1:5" x14ac:dyDescent="0.25">
      <c r="A162" s="33"/>
      <c r="B162" s="28"/>
      <c r="C162" s="6" t="s">
        <v>13</v>
      </c>
      <c r="D162" s="3">
        <v>5</v>
      </c>
      <c r="E162"/>
    </row>
    <row r="163" spans="1:5" x14ac:dyDescent="0.25">
      <c r="A163" s="33"/>
      <c r="B163" s="28"/>
      <c r="C163" s="6" t="s">
        <v>1</v>
      </c>
      <c r="D163" s="3">
        <v>1</v>
      </c>
      <c r="E163"/>
    </row>
    <row r="164" spans="1:5" x14ac:dyDescent="0.25">
      <c r="A164" s="33"/>
      <c r="B164" s="28"/>
      <c r="C164" s="6" t="s">
        <v>2</v>
      </c>
      <c r="D164" s="3">
        <v>5</v>
      </c>
      <c r="E164"/>
    </row>
    <row r="165" spans="1:5" x14ac:dyDescent="0.25">
      <c r="A165" s="33"/>
      <c r="B165" s="28"/>
      <c r="C165" s="6" t="s">
        <v>3</v>
      </c>
      <c r="D165" s="3">
        <v>1</v>
      </c>
      <c r="E165"/>
    </row>
    <row r="166" spans="1:5" x14ac:dyDescent="0.25">
      <c r="A166" s="33"/>
      <c r="B166" s="28"/>
      <c r="C166" s="6" t="s">
        <v>11</v>
      </c>
      <c r="D166" s="17">
        <v>1</v>
      </c>
      <c r="E166"/>
    </row>
    <row r="167" spans="1:5" ht="15" customHeight="1" x14ac:dyDescent="0.25">
      <c r="A167" s="33"/>
      <c r="B167" s="27" t="s">
        <v>33</v>
      </c>
      <c r="C167" s="6" t="s">
        <v>12</v>
      </c>
      <c r="D167" s="3">
        <v>2</v>
      </c>
      <c r="E167"/>
    </row>
    <row r="168" spans="1:5" x14ac:dyDescent="0.25">
      <c r="A168" s="33"/>
      <c r="B168" s="28"/>
      <c r="C168" s="6" t="s">
        <v>13</v>
      </c>
      <c r="D168" s="3">
        <v>9</v>
      </c>
      <c r="E168"/>
    </row>
    <row r="169" spans="1:5" x14ac:dyDescent="0.25">
      <c r="A169" s="33"/>
      <c r="B169" s="28"/>
      <c r="C169" s="6" t="s">
        <v>1</v>
      </c>
      <c r="D169" s="3">
        <v>2</v>
      </c>
      <c r="E169"/>
    </row>
    <row r="170" spans="1:5" x14ac:dyDescent="0.25">
      <c r="A170" s="33"/>
      <c r="B170" s="28"/>
      <c r="C170" s="6" t="s">
        <v>2</v>
      </c>
      <c r="D170" s="3">
        <v>19</v>
      </c>
      <c r="E170"/>
    </row>
    <row r="171" spans="1:5" x14ac:dyDescent="0.25">
      <c r="A171" s="33"/>
      <c r="B171" s="28"/>
      <c r="C171" s="6" t="s">
        <v>3</v>
      </c>
      <c r="D171" s="3">
        <v>1</v>
      </c>
      <c r="E171"/>
    </row>
    <row r="172" spans="1:5" x14ac:dyDescent="0.25">
      <c r="A172" s="33"/>
      <c r="B172" s="28"/>
      <c r="C172" s="6" t="s">
        <v>11</v>
      </c>
      <c r="D172" s="17">
        <v>1</v>
      </c>
      <c r="E172"/>
    </row>
    <row r="173" spans="1:5" x14ac:dyDescent="0.25">
      <c r="A173" s="33"/>
      <c r="B173" s="26" t="s">
        <v>136</v>
      </c>
      <c r="C173" s="6" t="s">
        <v>12</v>
      </c>
      <c r="D173" s="3">
        <v>4</v>
      </c>
      <c r="E173"/>
    </row>
    <row r="174" spans="1:5" x14ac:dyDescent="0.25">
      <c r="A174" s="33"/>
      <c r="B174" s="26"/>
      <c r="C174" s="6" t="s">
        <v>13</v>
      </c>
      <c r="D174" s="3">
        <v>2</v>
      </c>
      <c r="E174"/>
    </row>
    <row r="175" spans="1:5" x14ac:dyDescent="0.25">
      <c r="A175" s="33"/>
      <c r="B175" s="26"/>
      <c r="C175" s="6" t="s">
        <v>1</v>
      </c>
      <c r="D175" s="3">
        <v>3</v>
      </c>
      <c r="E175"/>
    </row>
    <row r="176" spans="1:5" x14ac:dyDescent="0.25">
      <c r="A176" s="33"/>
      <c r="B176" s="26"/>
      <c r="C176" s="6" t="s">
        <v>2</v>
      </c>
      <c r="D176" s="3">
        <v>10</v>
      </c>
      <c r="E176"/>
    </row>
    <row r="177" spans="1:5" x14ac:dyDescent="0.25">
      <c r="A177" s="33"/>
      <c r="B177" s="26"/>
      <c r="C177" s="6" t="s">
        <v>3</v>
      </c>
      <c r="D177" s="3">
        <v>1</v>
      </c>
      <c r="E177"/>
    </row>
    <row r="178" spans="1:5" x14ac:dyDescent="0.25">
      <c r="A178" s="33"/>
      <c r="B178" s="26"/>
      <c r="C178" s="6" t="s">
        <v>11</v>
      </c>
      <c r="D178" s="17">
        <v>1</v>
      </c>
      <c r="E178"/>
    </row>
    <row r="179" spans="1:5" x14ac:dyDescent="0.25">
      <c r="A179" s="34" t="s">
        <v>34</v>
      </c>
      <c r="B179" s="34"/>
      <c r="C179" s="34"/>
      <c r="D179" s="11">
        <f>SUM(,D131:D178)</f>
        <v>354</v>
      </c>
      <c r="E179"/>
    </row>
    <row r="180" spans="1:5" ht="15" customHeight="1" x14ac:dyDescent="0.25">
      <c r="A180" s="32" t="s">
        <v>35</v>
      </c>
      <c r="B180" s="27" t="s">
        <v>139</v>
      </c>
      <c r="C180" s="6" t="s">
        <v>12</v>
      </c>
      <c r="D180" s="3">
        <v>6</v>
      </c>
      <c r="E180"/>
    </row>
    <row r="181" spans="1:5" x14ac:dyDescent="0.25">
      <c r="A181" s="33"/>
      <c r="B181" s="28"/>
      <c r="C181" s="6" t="s">
        <v>13</v>
      </c>
      <c r="D181" s="3">
        <v>4</v>
      </c>
      <c r="E181"/>
    </row>
    <row r="182" spans="1:5" x14ac:dyDescent="0.25">
      <c r="A182" s="33"/>
      <c r="B182" s="28"/>
      <c r="C182" s="6" t="s">
        <v>0</v>
      </c>
      <c r="D182" s="3">
        <v>4</v>
      </c>
      <c r="E182"/>
    </row>
    <row r="183" spans="1:5" x14ac:dyDescent="0.25">
      <c r="A183" s="33"/>
      <c r="B183" s="28"/>
      <c r="C183" s="6" t="s">
        <v>1</v>
      </c>
      <c r="D183" s="3">
        <v>1</v>
      </c>
      <c r="E183"/>
    </row>
    <row r="184" spans="1:5" x14ac:dyDescent="0.25">
      <c r="A184" s="33"/>
      <c r="B184" s="28"/>
      <c r="C184" s="6" t="s">
        <v>2</v>
      </c>
      <c r="D184" s="3">
        <v>10</v>
      </c>
      <c r="E184"/>
    </row>
    <row r="185" spans="1:5" x14ac:dyDescent="0.25">
      <c r="A185" s="33"/>
      <c r="B185" s="28"/>
      <c r="C185" s="6" t="s">
        <v>3</v>
      </c>
      <c r="D185" s="3">
        <v>1</v>
      </c>
      <c r="E185"/>
    </row>
    <row r="186" spans="1:5" x14ac:dyDescent="0.25">
      <c r="A186" s="33"/>
      <c r="B186" s="28"/>
      <c r="C186" s="6" t="s">
        <v>11</v>
      </c>
      <c r="D186" s="17">
        <v>1</v>
      </c>
      <c r="E186"/>
    </row>
    <row r="187" spans="1:5" s="8" customFormat="1" ht="15" customHeight="1" x14ac:dyDescent="0.25">
      <c r="A187" s="33"/>
      <c r="B187" s="27" t="s">
        <v>37</v>
      </c>
      <c r="C187" s="6" t="s">
        <v>12</v>
      </c>
      <c r="D187" s="3">
        <v>3</v>
      </c>
    </row>
    <row r="188" spans="1:5" s="8" customFormat="1" x14ac:dyDescent="0.25">
      <c r="A188" s="33"/>
      <c r="B188" s="28"/>
      <c r="C188" s="6" t="s">
        <v>13</v>
      </c>
      <c r="D188" s="3">
        <v>5</v>
      </c>
    </row>
    <row r="189" spans="1:5" s="8" customFormat="1" x14ac:dyDescent="0.25">
      <c r="A189" s="33"/>
      <c r="B189" s="28"/>
      <c r="C189" s="6" t="s">
        <v>1</v>
      </c>
      <c r="D189" s="3">
        <v>4</v>
      </c>
    </row>
    <row r="190" spans="1:5" s="8" customFormat="1" x14ac:dyDescent="0.25">
      <c r="A190" s="33"/>
      <c r="B190" s="28"/>
      <c r="C190" s="6" t="s">
        <v>2</v>
      </c>
      <c r="D190" s="3">
        <v>8</v>
      </c>
    </row>
    <row r="191" spans="1:5" s="8" customFormat="1" x14ac:dyDescent="0.25">
      <c r="A191" s="33"/>
      <c r="B191" s="28"/>
      <c r="C191" s="6" t="s">
        <v>3</v>
      </c>
      <c r="D191" s="3">
        <v>3</v>
      </c>
    </row>
    <row r="192" spans="1:5" s="8" customFormat="1" x14ac:dyDescent="0.25">
      <c r="A192" s="33"/>
      <c r="B192" s="28"/>
      <c r="C192" s="6" t="s">
        <v>11</v>
      </c>
      <c r="D192" s="17">
        <v>1</v>
      </c>
    </row>
    <row r="193" spans="1:5" ht="15" customHeight="1" x14ac:dyDescent="0.25">
      <c r="A193" s="33"/>
      <c r="B193" s="27" t="s">
        <v>38</v>
      </c>
      <c r="C193" s="6" t="s">
        <v>12</v>
      </c>
      <c r="D193" s="3">
        <v>11</v>
      </c>
      <c r="E193"/>
    </row>
    <row r="194" spans="1:5" x14ac:dyDescent="0.25">
      <c r="A194" s="33"/>
      <c r="B194" s="28"/>
      <c r="C194" s="6" t="s">
        <v>13</v>
      </c>
      <c r="D194" s="3">
        <v>7</v>
      </c>
      <c r="E194"/>
    </row>
    <row r="195" spans="1:5" x14ac:dyDescent="0.25">
      <c r="A195" s="33"/>
      <c r="B195" s="28"/>
      <c r="C195" s="6" t="s">
        <v>0</v>
      </c>
      <c r="D195" s="3">
        <v>4</v>
      </c>
      <c r="E195"/>
    </row>
    <row r="196" spans="1:5" x14ac:dyDescent="0.25">
      <c r="A196" s="33"/>
      <c r="B196" s="28"/>
      <c r="C196" s="6" t="s">
        <v>1</v>
      </c>
      <c r="D196" s="3">
        <v>1</v>
      </c>
      <c r="E196"/>
    </row>
    <row r="197" spans="1:5" x14ac:dyDescent="0.25">
      <c r="A197" s="33"/>
      <c r="B197" s="28"/>
      <c r="C197" s="6" t="s">
        <v>2</v>
      </c>
      <c r="D197" s="3">
        <v>14</v>
      </c>
      <c r="E197"/>
    </row>
    <row r="198" spans="1:5" x14ac:dyDescent="0.25">
      <c r="A198" s="33"/>
      <c r="B198" s="28"/>
      <c r="C198" s="6" t="s">
        <v>3</v>
      </c>
      <c r="D198" s="3">
        <v>4</v>
      </c>
      <c r="E198"/>
    </row>
    <row r="199" spans="1:5" x14ac:dyDescent="0.25">
      <c r="A199" s="33"/>
      <c r="B199" s="28"/>
      <c r="C199" s="6" t="s">
        <v>11</v>
      </c>
      <c r="D199" s="17">
        <v>1</v>
      </c>
      <c r="E199"/>
    </row>
    <row r="200" spans="1:5" ht="15" customHeight="1" x14ac:dyDescent="0.25">
      <c r="A200" s="33"/>
      <c r="B200" s="27" t="s">
        <v>39</v>
      </c>
      <c r="C200" s="6" t="s">
        <v>12</v>
      </c>
      <c r="D200" s="3">
        <v>2</v>
      </c>
      <c r="E200"/>
    </row>
    <row r="201" spans="1:5" x14ac:dyDescent="0.25">
      <c r="A201" s="33"/>
      <c r="B201" s="28"/>
      <c r="C201" s="6" t="s">
        <v>13</v>
      </c>
      <c r="D201" s="3">
        <v>4</v>
      </c>
      <c r="E201"/>
    </row>
    <row r="202" spans="1:5" x14ac:dyDescent="0.25">
      <c r="A202" s="33"/>
      <c r="B202" s="28"/>
      <c r="C202" s="6" t="s">
        <v>1</v>
      </c>
      <c r="D202" s="3">
        <v>1</v>
      </c>
      <c r="E202"/>
    </row>
    <row r="203" spans="1:5" x14ac:dyDescent="0.25">
      <c r="A203" s="33"/>
      <c r="B203" s="28"/>
      <c r="C203" s="6" t="s">
        <v>2</v>
      </c>
      <c r="D203" s="3">
        <v>6</v>
      </c>
      <c r="E203"/>
    </row>
    <row r="204" spans="1:5" x14ac:dyDescent="0.25">
      <c r="A204" s="33"/>
      <c r="B204" s="28"/>
      <c r="C204" s="6" t="s">
        <v>3</v>
      </c>
      <c r="D204" s="3">
        <v>3</v>
      </c>
      <c r="E204"/>
    </row>
    <row r="205" spans="1:5" x14ac:dyDescent="0.25">
      <c r="A205" s="33"/>
      <c r="B205" s="28"/>
      <c r="C205" s="6" t="s">
        <v>11</v>
      </c>
      <c r="D205" s="17">
        <v>1</v>
      </c>
      <c r="E205"/>
    </row>
    <row r="206" spans="1:5" ht="15" customHeight="1" x14ac:dyDescent="0.25">
      <c r="A206" s="33"/>
      <c r="B206" s="27" t="s">
        <v>40</v>
      </c>
      <c r="C206" s="6" t="s">
        <v>12</v>
      </c>
      <c r="D206" s="3">
        <v>3</v>
      </c>
      <c r="E206"/>
    </row>
    <row r="207" spans="1:5" x14ac:dyDescent="0.25">
      <c r="A207" s="33"/>
      <c r="B207" s="28"/>
      <c r="C207" s="6" t="s">
        <v>13</v>
      </c>
      <c r="D207" s="3">
        <v>10</v>
      </c>
      <c r="E207"/>
    </row>
    <row r="208" spans="1:5" x14ac:dyDescent="0.25">
      <c r="A208" s="33"/>
      <c r="B208" s="28"/>
      <c r="C208" s="6" t="s">
        <v>0</v>
      </c>
      <c r="D208" s="3">
        <v>3</v>
      </c>
      <c r="E208"/>
    </row>
    <row r="209" spans="1:5" x14ac:dyDescent="0.25">
      <c r="A209" s="33"/>
      <c r="B209" s="28"/>
      <c r="C209" s="6" t="s">
        <v>2</v>
      </c>
      <c r="D209" s="3">
        <v>22</v>
      </c>
      <c r="E209"/>
    </row>
    <row r="210" spans="1:5" x14ac:dyDescent="0.25">
      <c r="A210" s="33"/>
      <c r="B210" s="28"/>
      <c r="C210" s="6" t="s">
        <v>3</v>
      </c>
      <c r="D210" s="3">
        <v>4</v>
      </c>
      <c r="E210"/>
    </row>
    <row r="211" spans="1:5" x14ac:dyDescent="0.25">
      <c r="A211" s="33"/>
      <c r="B211" s="28"/>
      <c r="C211" s="6" t="s">
        <v>11</v>
      </c>
      <c r="D211" s="17">
        <v>1</v>
      </c>
      <c r="E211"/>
    </row>
    <row r="212" spans="1:5" ht="15" customHeight="1" x14ac:dyDescent="0.25">
      <c r="A212" s="33"/>
      <c r="B212" s="27" t="s">
        <v>41</v>
      </c>
      <c r="C212" s="6" t="s">
        <v>12</v>
      </c>
      <c r="D212" s="3">
        <v>4</v>
      </c>
      <c r="E212"/>
    </row>
    <row r="213" spans="1:5" x14ac:dyDescent="0.25">
      <c r="A213" s="33"/>
      <c r="B213" s="28"/>
      <c r="C213" s="6" t="s">
        <v>13</v>
      </c>
      <c r="D213" s="3">
        <v>8</v>
      </c>
      <c r="E213"/>
    </row>
    <row r="214" spans="1:5" x14ac:dyDescent="0.25">
      <c r="A214" s="33"/>
      <c r="B214" s="28"/>
      <c r="C214" s="6" t="s">
        <v>1</v>
      </c>
      <c r="D214" s="3">
        <v>4</v>
      </c>
      <c r="E214"/>
    </row>
    <row r="215" spans="1:5" x14ac:dyDescent="0.25">
      <c r="A215" s="33"/>
      <c r="B215" s="28"/>
      <c r="C215" s="6" t="s">
        <v>2</v>
      </c>
      <c r="D215" s="3">
        <v>9</v>
      </c>
      <c r="E215"/>
    </row>
    <row r="216" spans="1:5" x14ac:dyDescent="0.25">
      <c r="A216" s="33"/>
      <c r="B216" s="28"/>
      <c r="C216" s="6" t="s">
        <v>3</v>
      </c>
      <c r="D216" s="3">
        <v>2</v>
      </c>
      <c r="E216"/>
    </row>
    <row r="217" spans="1:5" x14ac:dyDescent="0.25">
      <c r="A217" s="33"/>
      <c r="B217" s="28"/>
      <c r="C217" s="6" t="s">
        <v>11</v>
      </c>
      <c r="D217" s="17">
        <v>1</v>
      </c>
      <c r="E217"/>
    </row>
    <row r="218" spans="1:5" ht="15" customHeight="1" x14ac:dyDescent="0.25">
      <c r="A218" s="33"/>
      <c r="B218" s="27" t="s">
        <v>154</v>
      </c>
      <c r="C218" s="18" t="s">
        <v>12</v>
      </c>
      <c r="D218" s="19">
        <v>119</v>
      </c>
      <c r="E218"/>
    </row>
    <row r="219" spans="1:5" x14ac:dyDescent="0.25">
      <c r="A219" s="33"/>
      <c r="B219" s="28"/>
      <c r="C219" s="18" t="s">
        <v>13</v>
      </c>
      <c r="D219" s="19">
        <v>27</v>
      </c>
      <c r="E219"/>
    </row>
    <row r="220" spans="1:5" x14ac:dyDescent="0.25">
      <c r="A220" s="33"/>
      <c r="B220" s="28"/>
      <c r="C220" s="18" t="s">
        <v>0</v>
      </c>
      <c r="D220" s="19">
        <v>30</v>
      </c>
      <c r="E220"/>
    </row>
    <row r="221" spans="1:5" x14ac:dyDescent="0.25">
      <c r="A221" s="33"/>
      <c r="B221" s="28"/>
      <c r="C221" s="18" t="s">
        <v>1</v>
      </c>
      <c r="D221" s="19">
        <v>18</v>
      </c>
      <c r="E221"/>
    </row>
    <row r="222" spans="1:5" x14ac:dyDescent="0.25">
      <c r="A222" s="33"/>
      <c r="B222" s="28"/>
      <c r="C222" s="18" t="s">
        <v>2</v>
      </c>
      <c r="D222" s="19">
        <v>43</v>
      </c>
      <c r="E222"/>
    </row>
    <row r="223" spans="1:5" x14ac:dyDescent="0.25">
      <c r="A223" s="33"/>
      <c r="B223" s="28"/>
      <c r="C223" s="18" t="s">
        <v>3</v>
      </c>
      <c r="D223" s="19">
        <v>10</v>
      </c>
      <c r="E223"/>
    </row>
    <row r="224" spans="1:5" x14ac:dyDescent="0.25">
      <c r="A224" s="33"/>
      <c r="B224" s="31"/>
      <c r="C224" s="18" t="s">
        <v>11</v>
      </c>
      <c r="D224" s="20">
        <v>1</v>
      </c>
      <c r="E224"/>
    </row>
    <row r="225" spans="1:6" ht="15" customHeight="1" x14ac:dyDescent="0.25">
      <c r="A225" s="33"/>
      <c r="B225" s="27" t="s">
        <v>45</v>
      </c>
      <c r="C225" s="6" t="s">
        <v>12</v>
      </c>
      <c r="D225" s="3">
        <v>11</v>
      </c>
      <c r="E225"/>
      <c r="F225" s="15"/>
    </row>
    <row r="226" spans="1:6" x14ac:dyDescent="0.25">
      <c r="A226" s="33"/>
      <c r="B226" s="28"/>
      <c r="C226" s="6" t="s">
        <v>13</v>
      </c>
      <c r="D226" s="3">
        <v>9</v>
      </c>
      <c r="E226"/>
    </row>
    <row r="227" spans="1:6" x14ac:dyDescent="0.25">
      <c r="A227" s="33"/>
      <c r="B227" s="28"/>
      <c r="C227" s="6" t="s">
        <v>0</v>
      </c>
      <c r="D227" s="3">
        <v>6</v>
      </c>
      <c r="E227"/>
    </row>
    <row r="228" spans="1:6" x14ac:dyDescent="0.25">
      <c r="A228" s="33"/>
      <c r="B228" s="28"/>
      <c r="C228" s="6" t="s">
        <v>2</v>
      </c>
      <c r="D228" s="3">
        <v>14</v>
      </c>
      <c r="E228"/>
    </row>
    <row r="229" spans="1:6" x14ac:dyDescent="0.25">
      <c r="A229" s="33"/>
      <c r="B229" s="28"/>
      <c r="C229" s="6" t="s">
        <v>3</v>
      </c>
      <c r="D229" s="3">
        <v>4</v>
      </c>
      <c r="E229"/>
    </row>
    <row r="230" spans="1:6" x14ac:dyDescent="0.25">
      <c r="A230" s="33"/>
      <c r="B230" s="28"/>
      <c r="C230" s="6" t="s">
        <v>11</v>
      </c>
      <c r="D230" s="17">
        <v>1</v>
      </c>
      <c r="E230"/>
    </row>
    <row r="231" spans="1:6" ht="15" customHeight="1" x14ac:dyDescent="0.25">
      <c r="A231" s="33"/>
      <c r="B231" s="27" t="s">
        <v>46</v>
      </c>
      <c r="C231" s="6" t="s">
        <v>12</v>
      </c>
      <c r="D231" s="3">
        <v>1</v>
      </c>
      <c r="E231"/>
    </row>
    <row r="232" spans="1:6" x14ac:dyDescent="0.25">
      <c r="A232" s="33"/>
      <c r="B232" s="28"/>
      <c r="C232" s="6" t="s">
        <v>13</v>
      </c>
      <c r="D232" s="3">
        <v>3</v>
      </c>
      <c r="E232"/>
    </row>
    <row r="233" spans="1:6" x14ac:dyDescent="0.25">
      <c r="A233" s="33"/>
      <c r="B233" s="28"/>
      <c r="C233" s="6" t="s">
        <v>1</v>
      </c>
      <c r="D233" s="3">
        <v>1</v>
      </c>
      <c r="E233"/>
    </row>
    <row r="234" spans="1:6" x14ac:dyDescent="0.25">
      <c r="A234" s="33"/>
      <c r="B234" s="28"/>
      <c r="C234" s="6" t="s">
        <v>2</v>
      </c>
      <c r="D234" s="3">
        <v>5</v>
      </c>
      <c r="E234"/>
    </row>
    <row r="235" spans="1:6" x14ac:dyDescent="0.25">
      <c r="A235" s="33"/>
      <c r="B235" s="28"/>
      <c r="C235" s="6" t="s">
        <v>3</v>
      </c>
      <c r="D235" s="3">
        <v>2</v>
      </c>
      <c r="E235"/>
    </row>
    <row r="236" spans="1:6" x14ac:dyDescent="0.25">
      <c r="A236" s="33"/>
      <c r="B236" s="28"/>
      <c r="C236" s="6" t="s">
        <v>11</v>
      </c>
      <c r="D236" s="17">
        <v>1</v>
      </c>
      <c r="E236"/>
    </row>
    <row r="237" spans="1:6" ht="15" customHeight="1" x14ac:dyDescent="0.25">
      <c r="A237" s="33"/>
      <c r="B237" s="27" t="s">
        <v>47</v>
      </c>
      <c r="C237" s="6" t="s">
        <v>12</v>
      </c>
      <c r="D237" s="3">
        <v>2</v>
      </c>
      <c r="E237"/>
    </row>
    <row r="238" spans="1:6" x14ac:dyDescent="0.25">
      <c r="A238" s="33"/>
      <c r="B238" s="28"/>
      <c r="C238" s="6" t="s">
        <v>13</v>
      </c>
      <c r="D238" s="3">
        <v>5</v>
      </c>
      <c r="E238"/>
    </row>
    <row r="239" spans="1:6" x14ac:dyDescent="0.25">
      <c r="A239" s="33"/>
      <c r="B239" s="28"/>
      <c r="C239" s="6" t="s">
        <v>1</v>
      </c>
      <c r="D239" s="3">
        <v>3</v>
      </c>
      <c r="E239"/>
    </row>
    <row r="240" spans="1:6" x14ac:dyDescent="0.25">
      <c r="A240" s="33"/>
      <c r="B240" s="28"/>
      <c r="C240" s="6" t="s">
        <v>2</v>
      </c>
      <c r="D240" s="3">
        <v>10</v>
      </c>
      <c r="E240"/>
    </row>
    <row r="241" spans="1:5" x14ac:dyDescent="0.25">
      <c r="A241" s="33"/>
      <c r="B241" s="28"/>
      <c r="C241" s="6" t="s">
        <v>3</v>
      </c>
      <c r="D241" s="3">
        <v>3</v>
      </c>
      <c r="E241"/>
    </row>
    <row r="242" spans="1:5" x14ac:dyDescent="0.25">
      <c r="A242" s="33"/>
      <c r="B242" s="28"/>
      <c r="C242" s="6" t="s">
        <v>11</v>
      </c>
      <c r="D242" s="17">
        <v>1</v>
      </c>
      <c r="E242"/>
    </row>
    <row r="243" spans="1:5" ht="15" customHeight="1" x14ac:dyDescent="0.25">
      <c r="A243" s="33"/>
      <c r="B243" s="27" t="s">
        <v>43</v>
      </c>
      <c r="C243" s="6" t="s">
        <v>12</v>
      </c>
      <c r="D243" s="3">
        <v>59</v>
      </c>
      <c r="E243"/>
    </row>
    <row r="244" spans="1:5" x14ac:dyDescent="0.25">
      <c r="A244" s="33"/>
      <c r="B244" s="28"/>
      <c r="C244" s="6" t="s">
        <v>13</v>
      </c>
      <c r="D244" s="3">
        <v>6</v>
      </c>
      <c r="E244"/>
    </row>
    <row r="245" spans="1:5" x14ac:dyDescent="0.25">
      <c r="A245" s="33"/>
      <c r="B245" s="28"/>
      <c r="C245" s="6" t="s">
        <v>0</v>
      </c>
      <c r="D245" s="3">
        <v>23</v>
      </c>
      <c r="E245"/>
    </row>
    <row r="246" spans="1:5" x14ac:dyDescent="0.25">
      <c r="A246" s="33"/>
      <c r="B246" s="28"/>
      <c r="C246" s="6" t="s">
        <v>2</v>
      </c>
      <c r="D246" s="3">
        <v>18</v>
      </c>
      <c r="E246"/>
    </row>
    <row r="247" spans="1:5" x14ac:dyDescent="0.25">
      <c r="A247" s="33"/>
      <c r="B247" s="28"/>
      <c r="C247" s="6" t="s">
        <v>3</v>
      </c>
      <c r="D247" s="3">
        <v>3</v>
      </c>
      <c r="E247"/>
    </row>
    <row r="248" spans="1:5" x14ac:dyDescent="0.25">
      <c r="A248" s="33"/>
      <c r="B248" s="28"/>
      <c r="C248" s="6" t="s">
        <v>11</v>
      </c>
      <c r="D248" s="17">
        <v>1</v>
      </c>
      <c r="E248"/>
    </row>
    <row r="249" spans="1:5" x14ac:dyDescent="0.25">
      <c r="A249" s="33"/>
      <c r="B249" s="26" t="s">
        <v>44</v>
      </c>
      <c r="C249" s="6" t="s">
        <v>12</v>
      </c>
      <c r="D249" s="3">
        <f>19+12+16+10+9+12+4</f>
        <v>82</v>
      </c>
      <c r="E249"/>
    </row>
    <row r="250" spans="1:5" x14ac:dyDescent="0.25">
      <c r="A250" s="33"/>
      <c r="B250" s="26"/>
      <c r="C250" s="6" t="s">
        <v>13</v>
      </c>
      <c r="D250" s="3">
        <f>5+21+22+5+2+11+7+1+12</f>
        <v>86</v>
      </c>
      <c r="E250"/>
    </row>
    <row r="251" spans="1:5" x14ac:dyDescent="0.25">
      <c r="A251" s="33"/>
      <c r="B251" s="26"/>
      <c r="C251" s="6" t="s">
        <v>0</v>
      </c>
      <c r="D251" s="3">
        <v>11</v>
      </c>
      <c r="E251"/>
    </row>
    <row r="252" spans="1:5" x14ac:dyDescent="0.25">
      <c r="A252" s="33"/>
      <c r="B252" s="26"/>
      <c r="C252" s="6" t="s">
        <v>1</v>
      </c>
      <c r="D252" s="3">
        <v>19</v>
      </c>
      <c r="E252"/>
    </row>
    <row r="253" spans="1:5" x14ac:dyDescent="0.25">
      <c r="A253" s="33"/>
      <c r="B253" s="26"/>
      <c r="C253" s="6" t="s">
        <v>2</v>
      </c>
      <c r="D253" s="3">
        <v>74</v>
      </c>
      <c r="E253"/>
    </row>
    <row r="254" spans="1:5" x14ac:dyDescent="0.25">
      <c r="A254" s="33"/>
      <c r="B254" s="26"/>
      <c r="C254" s="6" t="s">
        <v>3</v>
      </c>
      <c r="D254" s="3">
        <v>20</v>
      </c>
      <c r="E254"/>
    </row>
    <row r="255" spans="1:5" x14ac:dyDescent="0.25">
      <c r="A255" s="33"/>
      <c r="B255" s="26"/>
      <c r="C255" s="6" t="s">
        <v>11</v>
      </c>
      <c r="D255" s="17">
        <v>1</v>
      </c>
      <c r="E255"/>
    </row>
    <row r="256" spans="1:5" x14ac:dyDescent="0.25">
      <c r="A256" s="34" t="s">
        <v>36</v>
      </c>
      <c r="B256" s="34"/>
      <c r="C256" s="34"/>
      <c r="D256" s="11">
        <f>SUM(D180:D255)</f>
        <v>914</v>
      </c>
      <c r="E256"/>
    </row>
    <row r="257" spans="1:5" ht="15" customHeight="1" x14ac:dyDescent="0.25">
      <c r="A257" s="32" t="s">
        <v>52</v>
      </c>
      <c r="B257" s="27" t="s">
        <v>51</v>
      </c>
      <c r="C257" s="6" t="s">
        <v>12</v>
      </c>
      <c r="D257" s="3">
        <v>7</v>
      </c>
      <c r="E257"/>
    </row>
    <row r="258" spans="1:5" x14ac:dyDescent="0.25">
      <c r="A258" s="33"/>
      <c r="B258" s="28"/>
      <c r="C258" s="6" t="s">
        <v>13</v>
      </c>
      <c r="D258" s="3">
        <v>10</v>
      </c>
      <c r="E258"/>
    </row>
    <row r="259" spans="1:5" x14ac:dyDescent="0.25">
      <c r="A259" s="33"/>
      <c r="B259" s="28"/>
      <c r="C259" s="6" t="s">
        <v>0</v>
      </c>
      <c r="D259" s="3">
        <v>1</v>
      </c>
      <c r="E259"/>
    </row>
    <row r="260" spans="1:5" x14ac:dyDescent="0.25">
      <c r="A260" s="33"/>
      <c r="B260" s="28"/>
      <c r="C260" s="6" t="s">
        <v>1</v>
      </c>
      <c r="D260" s="3">
        <v>3</v>
      </c>
      <c r="E260"/>
    </row>
    <row r="261" spans="1:5" x14ac:dyDescent="0.25">
      <c r="A261" s="33"/>
      <c r="B261" s="28"/>
      <c r="C261" s="6" t="s">
        <v>2</v>
      </c>
      <c r="D261" s="3">
        <v>14</v>
      </c>
      <c r="E261"/>
    </row>
    <row r="262" spans="1:5" x14ac:dyDescent="0.25">
      <c r="A262" s="33"/>
      <c r="B262" s="28"/>
      <c r="C262" s="6" t="s">
        <v>3</v>
      </c>
      <c r="D262" s="3">
        <v>3</v>
      </c>
      <c r="E262"/>
    </row>
    <row r="263" spans="1:5" x14ac:dyDescent="0.25">
      <c r="A263" s="33"/>
      <c r="B263" s="28"/>
      <c r="C263" s="6" t="s">
        <v>11</v>
      </c>
      <c r="D263" s="17">
        <v>1</v>
      </c>
      <c r="E263"/>
    </row>
    <row r="264" spans="1:5" ht="15" customHeight="1" x14ac:dyDescent="0.25">
      <c r="A264" s="33"/>
      <c r="B264" s="27" t="s">
        <v>50</v>
      </c>
      <c r="C264" s="6" t="s">
        <v>12</v>
      </c>
      <c r="D264" s="3">
        <v>39</v>
      </c>
      <c r="E264"/>
    </row>
    <row r="265" spans="1:5" x14ac:dyDescent="0.25">
      <c r="A265" s="33"/>
      <c r="B265" s="28"/>
      <c r="C265" s="6" t="s">
        <v>13</v>
      </c>
      <c r="D265" s="3">
        <v>59</v>
      </c>
      <c r="E265"/>
    </row>
    <row r="266" spans="1:5" x14ac:dyDescent="0.25">
      <c r="A266" s="33"/>
      <c r="B266" s="28"/>
      <c r="C266" s="6" t="s">
        <v>0</v>
      </c>
      <c r="D266" s="3">
        <v>17</v>
      </c>
      <c r="E266"/>
    </row>
    <row r="267" spans="1:5" x14ac:dyDescent="0.25">
      <c r="A267" s="33"/>
      <c r="B267" s="28"/>
      <c r="C267" s="6" t="s">
        <v>2</v>
      </c>
      <c r="D267" s="3">
        <v>77</v>
      </c>
      <c r="E267"/>
    </row>
    <row r="268" spans="1:5" x14ac:dyDescent="0.25">
      <c r="A268" s="33"/>
      <c r="B268" s="28"/>
      <c r="C268" s="6" t="s">
        <v>3</v>
      </c>
      <c r="D268" s="3">
        <v>18</v>
      </c>
      <c r="E268"/>
    </row>
    <row r="269" spans="1:5" x14ac:dyDescent="0.25">
      <c r="A269" s="33"/>
      <c r="B269" s="28"/>
      <c r="C269" s="6" t="s">
        <v>11</v>
      </c>
      <c r="D269" s="17">
        <v>1</v>
      </c>
      <c r="E269"/>
    </row>
    <row r="270" spans="1:5" x14ac:dyDescent="0.25">
      <c r="A270" s="33"/>
      <c r="B270" s="26" t="s">
        <v>49</v>
      </c>
      <c r="C270" s="6" t="s">
        <v>12</v>
      </c>
      <c r="D270" s="3">
        <v>5</v>
      </c>
      <c r="E270"/>
    </row>
    <row r="271" spans="1:5" x14ac:dyDescent="0.25">
      <c r="A271" s="33"/>
      <c r="B271" s="26"/>
      <c r="C271" s="6" t="s">
        <v>13</v>
      </c>
      <c r="D271" s="3">
        <v>7</v>
      </c>
      <c r="E271"/>
    </row>
    <row r="272" spans="1:5" x14ac:dyDescent="0.25">
      <c r="A272" s="33"/>
      <c r="B272" s="26"/>
      <c r="C272" s="6" t="s">
        <v>0</v>
      </c>
      <c r="D272" s="3">
        <v>3</v>
      </c>
      <c r="E272"/>
    </row>
    <row r="273" spans="1:5" x14ac:dyDescent="0.25">
      <c r="A273" s="33"/>
      <c r="B273" s="26"/>
      <c r="C273" s="6" t="s">
        <v>1</v>
      </c>
      <c r="D273" s="3">
        <v>3</v>
      </c>
      <c r="E273"/>
    </row>
    <row r="274" spans="1:5" x14ac:dyDescent="0.25">
      <c r="A274" s="33"/>
      <c r="B274" s="26"/>
      <c r="C274" s="6" t="s">
        <v>2</v>
      </c>
      <c r="D274" s="3">
        <v>13</v>
      </c>
      <c r="E274"/>
    </row>
    <row r="275" spans="1:5" x14ac:dyDescent="0.25">
      <c r="A275" s="33"/>
      <c r="B275" s="26"/>
      <c r="C275" s="6" t="s">
        <v>3</v>
      </c>
      <c r="D275" s="3">
        <v>3</v>
      </c>
      <c r="E275"/>
    </row>
    <row r="276" spans="1:5" x14ac:dyDescent="0.25">
      <c r="A276" s="33"/>
      <c r="B276" s="26"/>
      <c r="C276" s="6" t="s">
        <v>11</v>
      </c>
      <c r="D276" s="17">
        <v>1</v>
      </c>
      <c r="E276"/>
    </row>
    <row r="277" spans="1:5" x14ac:dyDescent="0.25">
      <c r="A277" s="34" t="s">
        <v>48</v>
      </c>
      <c r="B277" s="34"/>
      <c r="C277" s="34"/>
      <c r="D277" s="11">
        <f>SUM(D257:D276)</f>
        <v>285</v>
      </c>
      <c r="E277"/>
    </row>
    <row r="278" spans="1:5" ht="15" customHeight="1" x14ac:dyDescent="0.25">
      <c r="A278" s="32" t="s">
        <v>53</v>
      </c>
      <c r="B278" s="27" t="s">
        <v>59</v>
      </c>
      <c r="C278" s="6" t="s">
        <v>12</v>
      </c>
      <c r="D278" s="3">
        <v>71</v>
      </c>
      <c r="E278"/>
    </row>
    <row r="279" spans="1:5" x14ac:dyDescent="0.25">
      <c r="A279" s="33"/>
      <c r="B279" s="28"/>
      <c r="C279" s="6" t="s">
        <v>13</v>
      </c>
      <c r="D279" s="3">
        <v>20</v>
      </c>
      <c r="E279"/>
    </row>
    <row r="280" spans="1:5" x14ac:dyDescent="0.25">
      <c r="A280" s="33"/>
      <c r="B280" s="28"/>
      <c r="C280" s="6" t="s">
        <v>0</v>
      </c>
      <c r="D280" s="3">
        <v>17</v>
      </c>
      <c r="E280"/>
    </row>
    <row r="281" spans="1:5" x14ac:dyDescent="0.25">
      <c r="A281" s="33"/>
      <c r="B281" s="28"/>
      <c r="C281" s="6" t="s">
        <v>1</v>
      </c>
      <c r="D281" s="3">
        <v>6</v>
      </c>
      <c r="E281"/>
    </row>
    <row r="282" spans="1:5" x14ac:dyDescent="0.25">
      <c r="A282" s="33"/>
      <c r="B282" s="28"/>
      <c r="C282" s="6" t="s">
        <v>2</v>
      </c>
      <c r="D282" s="3">
        <v>25</v>
      </c>
      <c r="E282"/>
    </row>
    <row r="283" spans="1:5" x14ac:dyDescent="0.25">
      <c r="A283" s="33"/>
      <c r="B283" s="28"/>
      <c r="C283" s="6" t="s">
        <v>3</v>
      </c>
      <c r="D283" s="3">
        <v>12</v>
      </c>
      <c r="E283"/>
    </row>
    <row r="284" spans="1:5" x14ac:dyDescent="0.25">
      <c r="A284" s="33"/>
      <c r="B284" s="28"/>
      <c r="C284" s="6" t="s">
        <v>11</v>
      </c>
      <c r="D284" s="17">
        <v>1</v>
      </c>
      <c r="E284"/>
    </row>
    <row r="285" spans="1:5" ht="15" customHeight="1" x14ac:dyDescent="0.25">
      <c r="A285" s="33"/>
      <c r="B285" s="27" t="s">
        <v>58</v>
      </c>
      <c r="C285" s="6" t="s">
        <v>12</v>
      </c>
      <c r="D285" s="3">
        <v>25</v>
      </c>
      <c r="E285"/>
    </row>
    <row r="286" spans="1:5" x14ac:dyDescent="0.25">
      <c r="A286" s="33"/>
      <c r="B286" s="28"/>
      <c r="C286" s="6" t="s">
        <v>13</v>
      </c>
      <c r="D286" s="3">
        <v>23</v>
      </c>
      <c r="E286"/>
    </row>
    <row r="287" spans="1:5" x14ac:dyDescent="0.25">
      <c r="A287" s="33"/>
      <c r="B287" s="28"/>
      <c r="C287" s="6" t="s">
        <v>0</v>
      </c>
      <c r="D287" s="3">
        <v>4</v>
      </c>
      <c r="E287"/>
    </row>
    <row r="288" spans="1:5" x14ac:dyDescent="0.25">
      <c r="A288" s="33"/>
      <c r="B288" s="28"/>
      <c r="C288" s="6" t="s">
        <v>1</v>
      </c>
      <c r="D288" s="3">
        <v>3</v>
      </c>
      <c r="E288"/>
    </row>
    <row r="289" spans="1:5" x14ac:dyDescent="0.25">
      <c r="A289" s="33"/>
      <c r="B289" s="28"/>
      <c r="C289" s="6" t="s">
        <v>2</v>
      </c>
      <c r="D289" s="3">
        <v>27</v>
      </c>
      <c r="E289"/>
    </row>
    <row r="290" spans="1:5" x14ac:dyDescent="0.25">
      <c r="A290" s="33"/>
      <c r="B290" s="28"/>
      <c r="C290" s="6" t="s">
        <v>3</v>
      </c>
      <c r="D290" s="3">
        <v>4</v>
      </c>
      <c r="E290"/>
    </row>
    <row r="291" spans="1:5" x14ac:dyDescent="0.25">
      <c r="A291" s="33"/>
      <c r="B291" s="28"/>
      <c r="C291" s="6" t="s">
        <v>11</v>
      </c>
      <c r="D291" s="17">
        <v>1</v>
      </c>
      <c r="E291"/>
    </row>
    <row r="292" spans="1:5" ht="15" customHeight="1" x14ac:dyDescent="0.25">
      <c r="A292" s="33"/>
      <c r="B292" s="27" t="s">
        <v>57</v>
      </c>
      <c r="C292" s="6" t="s">
        <v>12</v>
      </c>
      <c r="D292" s="3">
        <v>59</v>
      </c>
      <c r="E292"/>
    </row>
    <row r="293" spans="1:5" x14ac:dyDescent="0.25">
      <c r="A293" s="33"/>
      <c r="B293" s="28"/>
      <c r="C293" s="6" t="s">
        <v>13</v>
      </c>
      <c r="D293" s="3">
        <v>66</v>
      </c>
      <c r="E293"/>
    </row>
    <row r="294" spans="1:5" x14ac:dyDescent="0.25">
      <c r="A294" s="33"/>
      <c r="B294" s="28"/>
      <c r="C294" s="6" t="s">
        <v>0</v>
      </c>
      <c r="D294" s="3">
        <v>16</v>
      </c>
      <c r="E294"/>
    </row>
    <row r="295" spans="1:5" x14ac:dyDescent="0.25">
      <c r="A295" s="33"/>
      <c r="B295" s="28"/>
      <c r="C295" s="6" t="s">
        <v>1</v>
      </c>
      <c r="D295" s="3">
        <v>18</v>
      </c>
      <c r="E295"/>
    </row>
    <row r="296" spans="1:5" x14ac:dyDescent="0.25">
      <c r="A296" s="33"/>
      <c r="B296" s="28"/>
      <c r="C296" s="6" t="s">
        <v>2</v>
      </c>
      <c r="D296" s="3">
        <v>88</v>
      </c>
      <c r="E296"/>
    </row>
    <row r="297" spans="1:5" x14ac:dyDescent="0.25">
      <c r="A297" s="33"/>
      <c r="B297" s="28"/>
      <c r="C297" s="6" t="s">
        <v>3</v>
      </c>
      <c r="D297" s="3">
        <v>18</v>
      </c>
      <c r="E297"/>
    </row>
    <row r="298" spans="1:5" x14ac:dyDescent="0.25">
      <c r="A298" s="33"/>
      <c r="B298" s="28"/>
      <c r="C298" s="6" t="s">
        <v>11</v>
      </c>
      <c r="D298" s="17">
        <v>1</v>
      </c>
      <c r="E298"/>
    </row>
    <row r="299" spans="1:5" ht="15" customHeight="1" x14ac:dyDescent="0.25">
      <c r="A299" s="33"/>
      <c r="B299" s="27" t="s">
        <v>56</v>
      </c>
      <c r="C299" s="6" t="s">
        <v>12</v>
      </c>
      <c r="D299" s="3">
        <v>1</v>
      </c>
      <c r="E299"/>
    </row>
    <row r="300" spans="1:5" x14ac:dyDescent="0.25">
      <c r="A300" s="33"/>
      <c r="B300" s="28"/>
      <c r="C300" s="6" t="s">
        <v>13</v>
      </c>
      <c r="D300" s="3">
        <v>3</v>
      </c>
      <c r="E300"/>
    </row>
    <row r="301" spans="1:5" x14ac:dyDescent="0.25">
      <c r="A301" s="33"/>
      <c r="B301" s="28"/>
      <c r="C301" s="6" t="s">
        <v>0</v>
      </c>
      <c r="D301" s="3">
        <v>1</v>
      </c>
      <c r="E301"/>
    </row>
    <row r="302" spans="1:5" x14ac:dyDescent="0.25">
      <c r="A302" s="33"/>
      <c r="B302" s="28"/>
      <c r="C302" s="6" t="s">
        <v>1</v>
      </c>
      <c r="D302" s="3">
        <v>3</v>
      </c>
      <c r="E302"/>
    </row>
    <row r="303" spans="1:5" x14ac:dyDescent="0.25">
      <c r="A303" s="33"/>
      <c r="B303" s="28"/>
      <c r="C303" s="6" t="s">
        <v>2</v>
      </c>
      <c r="D303" s="3">
        <v>4</v>
      </c>
      <c r="E303"/>
    </row>
    <row r="304" spans="1:5" x14ac:dyDescent="0.25">
      <c r="A304" s="33"/>
      <c r="B304" s="28"/>
      <c r="C304" s="6" t="s">
        <v>3</v>
      </c>
      <c r="D304" s="3">
        <v>3</v>
      </c>
      <c r="E304"/>
    </row>
    <row r="305" spans="1:5" x14ac:dyDescent="0.25">
      <c r="A305" s="33"/>
      <c r="B305" s="28"/>
      <c r="C305" s="6" t="s">
        <v>11</v>
      </c>
      <c r="D305" s="17">
        <v>1</v>
      </c>
      <c r="E305"/>
    </row>
    <row r="306" spans="1:5" ht="15" customHeight="1" x14ac:dyDescent="0.25">
      <c r="A306" s="33"/>
      <c r="B306" s="26" t="s">
        <v>55</v>
      </c>
      <c r="C306" s="6" t="s">
        <v>13</v>
      </c>
      <c r="D306" s="3">
        <v>3</v>
      </c>
      <c r="E306"/>
    </row>
    <row r="307" spans="1:5" x14ac:dyDescent="0.25">
      <c r="A307" s="33"/>
      <c r="B307" s="26"/>
      <c r="C307" s="6" t="s">
        <v>1</v>
      </c>
      <c r="D307" s="3">
        <v>1</v>
      </c>
      <c r="E307"/>
    </row>
    <row r="308" spans="1:5" x14ac:dyDescent="0.25">
      <c r="A308" s="33"/>
      <c r="B308" s="26"/>
      <c r="C308" s="6" t="s">
        <v>2</v>
      </c>
      <c r="D308" s="3">
        <v>4</v>
      </c>
      <c r="E308"/>
    </row>
    <row r="309" spans="1:5" x14ac:dyDescent="0.25">
      <c r="A309" s="33"/>
      <c r="B309" s="26"/>
      <c r="C309" s="6" t="s">
        <v>3</v>
      </c>
      <c r="D309" s="3">
        <v>3</v>
      </c>
      <c r="E309"/>
    </row>
    <row r="310" spans="1:5" x14ac:dyDescent="0.25">
      <c r="A310" s="33"/>
      <c r="B310" s="26"/>
      <c r="C310" s="6" t="s">
        <v>11</v>
      </c>
      <c r="D310" s="17">
        <v>1</v>
      </c>
      <c r="E310"/>
    </row>
    <row r="311" spans="1:5" x14ac:dyDescent="0.25">
      <c r="A311" s="33"/>
      <c r="B311" s="27" t="s">
        <v>141</v>
      </c>
      <c r="C311" s="6" t="s">
        <v>12</v>
      </c>
      <c r="D311" s="3">
        <v>6</v>
      </c>
      <c r="E311"/>
    </row>
    <row r="312" spans="1:5" x14ac:dyDescent="0.25">
      <c r="A312" s="33"/>
      <c r="B312" s="28"/>
      <c r="C312" s="6" t="s">
        <v>13</v>
      </c>
      <c r="D312" s="3">
        <v>4</v>
      </c>
      <c r="E312"/>
    </row>
    <row r="313" spans="1:5" x14ac:dyDescent="0.25">
      <c r="A313" s="33"/>
      <c r="B313" s="28"/>
      <c r="C313" s="6" t="s">
        <v>0</v>
      </c>
      <c r="D313" s="3">
        <v>3</v>
      </c>
      <c r="E313"/>
    </row>
    <row r="314" spans="1:5" x14ac:dyDescent="0.25">
      <c r="A314" s="33"/>
      <c r="B314" s="28"/>
      <c r="C314" s="6" t="s">
        <v>1</v>
      </c>
      <c r="D314" s="3">
        <v>3</v>
      </c>
      <c r="E314"/>
    </row>
    <row r="315" spans="1:5" x14ac:dyDescent="0.25">
      <c r="A315" s="33"/>
      <c r="B315" s="28"/>
      <c r="C315" s="6" t="s">
        <v>2</v>
      </c>
      <c r="D315" s="3">
        <v>12</v>
      </c>
      <c r="E315"/>
    </row>
    <row r="316" spans="1:5" x14ac:dyDescent="0.25">
      <c r="A316" s="33"/>
      <c r="B316" s="28"/>
      <c r="C316" s="6" t="s">
        <v>3</v>
      </c>
      <c r="D316" s="3">
        <v>2</v>
      </c>
      <c r="E316"/>
    </row>
    <row r="317" spans="1:5" x14ac:dyDescent="0.25">
      <c r="A317" s="33"/>
      <c r="B317" s="28"/>
      <c r="C317" s="6" t="s">
        <v>11</v>
      </c>
      <c r="D317" s="3">
        <v>1</v>
      </c>
      <c r="E317"/>
    </row>
    <row r="318" spans="1:5" x14ac:dyDescent="0.25">
      <c r="A318" s="33"/>
      <c r="B318" s="27" t="s">
        <v>142</v>
      </c>
      <c r="C318" s="6" t="s">
        <v>12</v>
      </c>
      <c r="D318" s="3">
        <v>6</v>
      </c>
      <c r="E318"/>
    </row>
    <row r="319" spans="1:5" x14ac:dyDescent="0.25">
      <c r="A319" s="33"/>
      <c r="B319" s="28"/>
      <c r="C319" s="6" t="s">
        <v>13</v>
      </c>
      <c r="D319" s="3">
        <v>4</v>
      </c>
      <c r="E319"/>
    </row>
    <row r="320" spans="1:5" x14ac:dyDescent="0.25">
      <c r="A320" s="33"/>
      <c r="B320" s="28"/>
      <c r="C320" s="6" t="s">
        <v>0</v>
      </c>
      <c r="D320" s="3">
        <v>3</v>
      </c>
      <c r="E320"/>
    </row>
    <row r="321" spans="1:5" x14ac:dyDescent="0.25">
      <c r="A321" s="33"/>
      <c r="B321" s="28"/>
      <c r="C321" s="6" t="s">
        <v>1</v>
      </c>
      <c r="D321" s="3">
        <v>3</v>
      </c>
      <c r="E321"/>
    </row>
    <row r="322" spans="1:5" x14ac:dyDescent="0.25">
      <c r="A322" s="33"/>
      <c r="B322" s="28"/>
      <c r="C322" s="6" t="s">
        <v>2</v>
      </c>
      <c r="D322" s="3">
        <v>12</v>
      </c>
      <c r="E322"/>
    </row>
    <row r="323" spans="1:5" x14ac:dyDescent="0.25">
      <c r="A323" s="33"/>
      <c r="B323" s="28"/>
      <c r="C323" s="6" t="s">
        <v>3</v>
      </c>
      <c r="D323" s="3">
        <v>2</v>
      </c>
      <c r="E323"/>
    </row>
    <row r="324" spans="1:5" x14ac:dyDescent="0.25">
      <c r="A324" s="33"/>
      <c r="B324" s="28"/>
      <c r="C324" s="6" t="s">
        <v>11</v>
      </c>
      <c r="D324" s="3">
        <v>1</v>
      </c>
      <c r="E324"/>
    </row>
    <row r="325" spans="1:5" x14ac:dyDescent="0.25">
      <c r="A325" s="34" t="s">
        <v>54</v>
      </c>
      <c r="B325" s="34"/>
      <c r="C325" s="34"/>
      <c r="D325" s="12">
        <f>SUM(D278:D324)</f>
        <v>595</v>
      </c>
      <c r="E325"/>
    </row>
    <row r="326" spans="1:5" ht="15" customHeight="1" x14ac:dyDescent="0.25">
      <c r="A326" s="33" t="s">
        <v>61</v>
      </c>
      <c r="B326" s="27" t="s">
        <v>68</v>
      </c>
      <c r="C326" s="7" t="s">
        <v>12</v>
      </c>
      <c r="D326" s="4">
        <v>6</v>
      </c>
      <c r="E326"/>
    </row>
    <row r="327" spans="1:5" x14ac:dyDescent="0.25">
      <c r="A327" s="33"/>
      <c r="B327" s="28"/>
      <c r="C327" s="6" t="s">
        <v>13</v>
      </c>
      <c r="D327" s="3">
        <v>6</v>
      </c>
      <c r="E327"/>
    </row>
    <row r="328" spans="1:5" x14ac:dyDescent="0.25">
      <c r="A328" s="33"/>
      <c r="B328" s="28"/>
      <c r="C328" s="6" t="s">
        <v>0</v>
      </c>
      <c r="D328" s="3">
        <v>2</v>
      </c>
      <c r="E328"/>
    </row>
    <row r="329" spans="1:5" x14ac:dyDescent="0.25">
      <c r="A329" s="33"/>
      <c r="B329" s="28"/>
      <c r="C329" s="6" t="s">
        <v>1</v>
      </c>
      <c r="D329" s="3">
        <v>4</v>
      </c>
      <c r="E329"/>
    </row>
    <row r="330" spans="1:5" x14ac:dyDescent="0.25">
      <c r="A330" s="33"/>
      <c r="B330" s="28"/>
      <c r="C330" s="6" t="s">
        <v>2</v>
      </c>
      <c r="D330" s="3">
        <v>15</v>
      </c>
      <c r="E330"/>
    </row>
    <row r="331" spans="1:5" x14ac:dyDescent="0.25">
      <c r="A331" s="33"/>
      <c r="B331" s="28"/>
      <c r="C331" s="6" t="s">
        <v>3</v>
      </c>
      <c r="D331" s="3">
        <v>3</v>
      </c>
      <c r="E331"/>
    </row>
    <row r="332" spans="1:5" x14ac:dyDescent="0.25">
      <c r="A332" s="33"/>
      <c r="B332" s="28"/>
      <c r="C332" s="6" t="s">
        <v>11</v>
      </c>
      <c r="D332" s="17">
        <v>1</v>
      </c>
      <c r="E332"/>
    </row>
    <row r="333" spans="1:5" ht="15" customHeight="1" x14ac:dyDescent="0.25">
      <c r="A333" s="33"/>
      <c r="B333" s="27" t="s">
        <v>67</v>
      </c>
      <c r="C333" s="7" t="s">
        <v>12</v>
      </c>
      <c r="D333" s="3">
        <v>3</v>
      </c>
      <c r="E333"/>
    </row>
    <row r="334" spans="1:5" x14ac:dyDescent="0.25">
      <c r="A334" s="33"/>
      <c r="B334" s="28"/>
      <c r="C334" s="6" t="s">
        <v>13</v>
      </c>
      <c r="D334" s="3">
        <v>4</v>
      </c>
      <c r="E334"/>
    </row>
    <row r="335" spans="1:5" x14ac:dyDescent="0.25">
      <c r="A335" s="33"/>
      <c r="B335" s="28"/>
      <c r="C335" s="6" t="s">
        <v>0</v>
      </c>
      <c r="D335" s="3">
        <v>2</v>
      </c>
      <c r="E335"/>
    </row>
    <row r="336" spans="1:5" x14ac:dyDescent="0.25">
      <c r="A336" s="33"/>
      <c r="B336" s="28"/>
      <c r="C336" s="6" t="s">
        <v>1</v>
      </c>
      <c r="D336" s="3">
        <v>3</v>
      </c>
      <c r="E336"/>
    </row>
    <row r="337" spans="1:5" x14ac:dyDescent="0.25">
      <c r="A337" s="33"/>
      <c r="B337" s="28"/>
      <c r="C337" s="6" t="s">
        <v>2</v>
      </c>
      <c r="D337" s="3">
        <v>14</v>
      </c>
      <c r="E337"/>
    </row>
    <row r="338" spans="1:5" x14ac:dyDescent="0.25">
      <c r="A338" s="33"/>
      <c r="B338" s="28"/>
      <c r="C338" s="6" t="s">
        <v>3</v>
      </c>
      <c r="D338" s="3">
        <v>3</v>
      </c>
      <c r="E338"/>
    </row>
    <row r="339" spans="1:5" x14ac:dyDescent="0.25">
      <c r="A339" s="33"/>
      <c r="B339" s="28"/>
      <c r="C339" s="6" t="s">
        <v>11</v>
      </c>
      <c r="D339" s="17">
        <v>1</v>
      </c>
      <c r="E339"/>
    </row>
    <row r="340" spans="1:5" ht="15" customHeight="1" x14ac:dyDescent="0.25">
      <c r="A340" s="33"/>
      <c r="B340" s="27" t="s">
        <v>66</v>
      </c>
      <c r="C340" s="7" t="s">
        <v>12</v>
      </c>
      <c r="D340" s="3">
        <v>4</v>
      </c>
      <c r="E340"/>
    </row>
    <row r="341" spans="1:5" x14ac:dyDescent="0.25">
      <c r="A341" s="33"/>
      <c r="B341" s="28"/>
      <c r="C341" s="6" t="s">
        <v>13</v>
      </c>
      <c r="D341" s="3">
        <v>3</v>
      </c>
      <c r="E341"/>
    </row>
    <row r="342" spans="1:5" x14ac:dyDescent="0.25">
      <c r="A342" s="33"/>
      <c r="B342" s="28"/>
      <c r="C342" s="6" t="s">
        <v>1</v>
      </c>
      <c r="D342" s="3">
        <v>3</v>
      </c>
      <c r="E342"/>
    </row>
    <row r="343" spans="1:5" x14ac:dyDescent="0.25">
      <c r="A343" s="33"/>
      <c r="B343" s="28"/>
      <c r="C343" s="6" t="s">
        <v>2</v>
      </c>
      <c r="D343" s="3">
        <v>16</v>
      </c>
      <c r="E343"/>
    </row>
    <row r="344" spans="1:5" x14ac:dyDescent="0.25">
      <c r="A344" s="33"/>
      <c r="B344" s="28"/>
      <c r="C344" s="6" t="s">
        <v>3</v>
      </c>
      <c r="D344" s="3">
        <v>3</v>
      </c>
      <c r="E344"/>
    </row>
    <row r="345" spans="1:5" x14ac:dyDescent="0.25">
      <c r="A345" s="33"/>
      <c r="B345" s="28"/>
      <c r="C345" s="6" t="s">
        <v>11</v>
      </c>
      <c r="D345" s="17">
        <v>1</v>
      </c>
      <c r="E345"/>
    </row>
    <row r="346" spans="1:5" ht="15" customHeight="1" x14ac:dyDescent="0.25">
      <c r="A346" s="33"/>
      <c r="B346" s="27" t="s">
        <v>65</v>
      </c>
      <c r="C346" s="6" t="s">
        <v>13</v>
      </c>
      <c r="D346" s="3">
        <v>4</v>
      </c>
      <c r="E346"/>
    </row>
    <row r="347" spans="1:5" x14ac:dyDescent="0.25">
      <c r="A347" s="33"/>
      <c r="B347" s="28"/>
      <c r="C347" s="6" t="s">
        <v>1</v>
      </c>
      <c r="D347" s="3">
        <v>3</v>
      </c>
      <c r="E347"/>
    </row>
    <row r="348" spans="1:5" x14ac:dyDescent="0.25">
      <c r="A348" s="33"/>
      <c r="B348" s="28"/>
      <c r="C348" s="6" t="s">
        <v>2</v>
      </c>
      <c r="D348" s="3">
        <v>11</v>
      </c>
      <c r="E348"/>
    </row>
    <row r="349" spans="1:5" x14ac:dyDescent="0.25">
      <c r="A349" s="33"/>
      <c r="B349" s="28"/>
      <c r="C349" s="6" t="s">
        <v>3</v>
      </c>
      <c r="D349" s="3">
        <v>3</v>
      </c>
      <c r="E349"/>
    </row>
    <row r="350" spans="1:5" x14ac:dyDescent="0.25">
      <c r="A350" s="33"/>
      <c r="B350" s="28"/>
      <c r="C350" s="6" t="s">
        <v>11</v>
      </c>
      <c r="D350" s="17">
        <v>1</v>
      </c>
      <c r="E350"/>
    </row>
    <row r="351" spans="1:5" ht="15" customHeight="1" x14ac:dyDescent="0.25">
      <c r="A351" s="33"/>
      <c r="B351" s="27" t="s">
        <v>64</v>
      </c>
      <c r="C351" s="7" t="s">
        <v>12</v>
      </c>
      <c r="D351" s="3">
        <v>5</v>
      </c>
      <c r="E351"/>
    </row>
    <row r="352" spans="1:5" x14ac:dyDescent="0.25">
      <c r="A352" s="33"/>
      <c r="B352" s="28"/>
      <c r="C352" s="6" t="s">
        <v>13</v>
      </c>
      <c r="D352" s="3">
        <v>6</v>
      </c>
      <c r="E352"/>
    </row>
    <row r="353" spans="1:5" x14ac:dyDescent="0.25">
      <c r="A353" s="33"/>
      <c r="B353" s="28"/>
      <c r="C353" s="6" t="s">
        <v>1</v>
      </c>
      <c r="D353" s="3">
        <v>3</v>
      </c>
      <c r="E353"/>
    </row>
    <row r="354" spans="1:5" x14ac:dyDescent="0.25">
      <c r="A354" s="33"/>
      <c r="B354" s="28"/>
      <c r="C354" s="6" t="s">
        <v>2</v>
      </c>
      <c r="D354" s="3">
        <v>16</v>
      </c>
      <c r="E354"/>
    </row>
    <row r="355" spans="1:5" x14ac:dyDescent="0.25">
      <c r="A355" s="33"/>
      <c r="B355" s="28"/>
      <c r="C355" s="6" t="s">
        <v>3</v>
      </c>
      <c r="D355" s="3">
        <v>3</v>
      </c>
      <c r="E355"/>
    </row>
    <row r="356" spans="1:5" x14ac:dyDescent="0.25">
      <c r="A356" s="33"/>
      <c r="B356" s="28"/>
      <c r="C356" s="6" t="s">
        <v>11</v>
      </c>
      <c r="D356" s="17">
        <v>1</v>
      </c>
      <c r="E356"/>
    </row>
    <row r="357" spans="1:5" ht="15" customHeight="1" x14ac:dyDescent="0.25">
      <c r="A357" s="33"/>
      <c r="B357" s="27" t="s">
        <v>63</v>
      </c>
      <c r="C357" s="7" t="s">
        <v>12</v>
      </c>
      <c r="D357" s="3">
        <v>3</v>
      </c>
      <c r="E357"/>
    </row>
    <row r="358" spans="1:5" x14ac:dyDescent="0.25">
      <c r="A358" s="33"/>
      <c r="B358" s="28"/>
      <c r="C358" s="6" t="s">
        <v>13</v>
      </c>
      <c r="D358" s="3">
        <v>5</v>
      </c>
      <c r="E358"/>
    </row>
    <row r="359" spans="1:5" x14ac:dyDescent="0.25">
      <c r="A359" s="33"/>
      <c r="B359" s="28"/>
      <c r="C359" s="6" t="s">
        <v>0</v>
      </c>
      <c r="D359" s="3">
        <v>3</v>
      </c>
      <c r="E359"/>
    </row>
    <row r="360" spans="1:5" x14ac:dyDescent="0.25">
      <c r="A360" s="33"/>
      <c r="B360" s="28"/>
      <c r="C360" s="6" t="s">
        <v>1</v>
      </c>
      <c r="D360" s="3">
        <v>3</v>
      </c>
      <c r="E360"/>
    </row>
    <row r="361" spans="1:5" x14ac:dyDescent="0.25">
      <c r="A361" s="33"/>
      <c r="B361" s="28"/>
      <c r="C361" s="6" t="s">
        <v>2</v>
      </c>
      <c r="D361" s="3">
        <v>13</v>
      </c>
      <c r="E361"/>
    </row>
    <row r="362" spans="1:5" x14ac:dyDescent="0.25">
      <c r="A362" s="33"/>
      <c r="B362" s="28"/>
      <c r="C362" s="6" t="s">
        <v>3</v>
      </c>
      <c r="D362" s="3">
        <v>3</v>
      </c>
      <c r="E362"/>
    </row>
    <row r="363" spans="1:5" x14ac:dyDescent="0.25">
      <c r="A363" s="33"/>
      <c r="B363" s="28"/>
      <c r="C363" s="6" t="s">
        <v>11</v>
      </c>
      <c r="D363" s="17">
        <v>1</v>
      </c>
      <c r="E363"/>
    </row>
    <row r="364" spans="1:5" x14ac:dyDescent="0.25">
      <c r="A364" s="33"/>
      <c r="B364" s="27" t="s">
        <v>143</v>
      </c>
      <c r="C364" s="7" t="s">
        <v>12</v>
      </c>
      <c r="D364" s="3">
        <v>6</v>
      </c>
      <c r="E364"/>
    </row>
    <row r="365" spans="1:5" x14ac:dyDescent="0.25">
      <c r="A365" s="33"/>
      <c r="B365" s="28"/>
      <c r="C365" s="6" t="s">
        <v>13</v>
      </c>
      <c r="D365" s="3">
        <v>4</v>
      </c>
      <c r="E365"/>
    </row>
    <row r="366" spans="1:5" x14ac:dyDescent="0.25">
      <c r="A366" s="33"/>
      <c r="B366" s="28"/>
      <c r="C366" s="6" t="s">
        <v>0</v>
      </c>
      <c r="D366" s="3">
        <v>3</v>
      </c>
      <c r="E366"/>
    </row>
    <row r="367" spans="1:5" x14ac:dyDescent="0.25">
      <c r="A367" s="33"/>
      <c r="B367" s="28"/>
      <c r="C367" s="6" t="s">
        <v>1</v>
      </c>
      <c r="D367" s="3">
        <v>3</v>
      </c>
      <c r="E367"/>
    </row>
    <row r="368" spans="1:5" x14ac:dyDescent="0.25">
      <c r="A368" s="33"/>
      <c r="B368" s="28"/>
      <c r="C368" s="6" t="s">
        <v>2</v>
      </c>
      <c r="D368" s="3">
        <v>15</v>
      </c>
      <c r="E368"/>
    </row>
    <row r="369" spans="1:5" x14ac:dyDescent="0.25">
      <c r="A369" s="33"/>
      <c r="B369" s="28"/>
      <c r="C369" s="6" t="s">
        <v>3</v>
      </c>
      <c r="D369" s="3">
        <v>4</v>
      </c>
      <c r="E369"/>
    </row>
    <row r="370" spans="1:5" x14ac:dyDescent="0.25">
      <c r="A370" s="33"/>
      <c r="B370" s="28"/>
      <c r="C370" s="6" t="s">
        <v>11</v>
      </c>
      <c r="D370" s="3">
        <v>1</v>
      </c>
      <c r="E370"/>
    </row>
    <row r="371" spans="1:5" x14ac:dyDescent="0.25">
      <c r="A371" s="33"/>
      <c r="B371" s="26" t="s">
        <v>144</v>
      </c>
      <c r="C371" s="7" t="s">
        <v>12</v>
      </c>
      <c r="D371" s="16">
        <v>40</v>
      </c>
      <c r="E371"/>
    </row>
    <row r="372" spans="1:5" x14ac:dyDescent="0.25">
      <c r="A372" s="33"/>
      <c r="B372" s="26"/>
      <c r="C372" s="6" t="s">
        <v>13</v>
      </c>
      <c r="D372" s="16">
        <v>15</v>
      </c>
      <c r="E372"/>
    </row>
    <row r="373" spans="1:5" x14ac:dyDescent="0.25">
      <c r="A373" s="33"/>
      <c r="B373" s="26"/>
      <c r="C373" s="6" t="s">
        <v>0</v>
      </c>
      <c r="D373" s="16">
        <v>19</v>
      </c>
      <c r="E373"/>
    </row>
    <row r="374" spans="1:5" x14ac:dyDescent="0.25">
      <c r="A374" s="33"/>
      <c r="B374" s="26"/>
      <c r="C374" s="6" t="s">
        <v>1</v>
      </c>
      <c r="D374" s="16">
        <v>10</v>
      </c>
      <c r="E374"/>
    </row>
    <row r="375" spans="1:5" x14ac:dyDescent="0.25">
      <c r="A375" s="33"/>
      <c r="B375" s="26"/>
      <c r="C375" s="6" t="s">
        <v>2</v>
      </c>
      <c r="D375" s="16">
        <v>14</v>
      </c>
      <c r="E375"/>
    </row>
    <row r="376" spans="1:5" x14ac:dyDescent="0.25">
      <c r="A376" s="33"/>
      <c r="B376" s="26"/>
      <c r="C376" s="6" t="s">
        <v>3</v>
      </c>
      <c r="D376" s="16">
        <v>5</v>
      </c>
      <c r="E376"/>
    </row>
    <row r="377" spans="1:5" x14ac:dyDescent="0.25">
      <c r="A377" s="33"/>
      <c r="B377" s="26"/>
      <c r="C377" s="6" t="s">
        <v>11</v>
      </c>
      <c r="D377" s="17">
        <v>1</v>
      </c>
      <c r="E377"/>
    </row>
    <row r="378" spans="1:5" x14ac:dyDescent="0.25">
      <c r="A378" s="33"/>
      <c r="B378" s="31" t="s">
        <v>62</v>
      </c>
      <c r="C378" s="7" t="s">
        <v>12</v>
      </c>
      <c r="D378" s="3">
        <f>1+5+6+15+4+15+9+1+4+2</f>
        <v>62</v>
      </c>
      <c r="E378"/>
    </row>
    <row r="379" spans="1:5" x14ac:dyDescent="0.25">
      <c r="A379" s="33"/>
      <c r="B379" s="26"/>
      <c r="C379" s="6" t="s">
        <v>13</v>
      </c>
      <c r="D379" s="3">
        <f>6+8+7+9+4+14+5+3</f>
        <v>56</v>
      </c>
      <c r="E379"/>
    </row>
    <row r="380" spans="1:5" x14ac:dyDescent="0.25">
      <c r="A380" s="33"/>
      <c r="B380" s="26"/>
      <c r="C380" s="6" t="s">
        <v>0</v>
      </c>
      <c r="D380" s="3">
        <v>15</v>
      </c>
      <c r="E380"/>
    </row>
    <row r="381" spans="1:5" x14ac:dyDescent="0.25">
      <c r="A381" s="33"/>
      <c r="B381" s="26"/>
      <c r="C381" s="6" t="s">
        <v>1</v>
      </c>
      <c r="D381" s="3">
        <v>14</v>
      </c>
      <c r="E381"/>
    </row>
    <row r="382" spans="1:5" x14ac:dyDescent="0.25">
      <c r="A382" s="33"/>
      <c r="B382" s="26"/>
      <c r="C382" s="6" t="s">
        <v>2</v>
      </c>
      <c r="D382" s="3">
        <v>56</v>
      </c>
      <c r="E382"/>
    </row>
    <row r="383" spans="1:5" x14ac:dyDescent="0.25">
      <c r="A383" s="33"/>
      <c r="B383" s="26"/>
      <c r="C383" s="6" t="s">
        <v>3</v>
      </c>
      <c r="D383" s="3">
        <v>24</v>
      </c>
      <c r="E383"/>
    </row>
    <row r="384" spans="1:5" x14ac:dyDescent="0.25">
      <c r="A384" s="33"/>
      <c r="B384" s="26"/>
      <c r="C384" s="6" t="s">
        <v>11</v>
      </c>
      <c r="D384" s="17">
        <v>1</v>
      </c>
      <c r="E384"/>
    </row>
    <row r="385" spans="1:9" x14ac:dyDescent="0.25">
      <c r="A385" s="34" t="s">
        <v>60</v>
      </c>
      <c r="B385" s="34"/>
      <c r="C385" s="34"/>
      <c r="D385" s="11">
        <f>SUM(D326:D384)</f>
        <v>552</v>
      </c>
      <c r="E385"/>
    </row>
    <row r="386" spans="1:9" ht="15" customHeight="1" x14ac:dyDescent="0.25">
      <c r="A386" s="32" t="s">
        <v>69</v>
      </c>
      <c r="B386" s="26" t="s">
        <v>70</v>
      </c>
      <c r="C386" s="7" t="s">
        <v>12</v>
      </c>
      <c r="D386" s="3">
        <v>7</v>
      </c>
      <c r="E386"/>
    </row>
    <row r="387" spans="1:9" x14ac:dyDescent="0.25">
      <c r="A387" s="33"/>
      <c r="B387" s="26"/>
      <c r="C387" s="6" t="s">
        <v>13</v>
      </c>
      <c r="D387" s="3">
        <v>6</v>
      </c>
      <c r="E387"/>
    </row>
    <row r="388" spans="1:9" x14ac:dyDescent="0.25">
      <c r="A388" s="33"/>
      <c r="B388" s="26"/>
      <c r="C388" s="6" t="s">
        <v>0</v>
      </c>
      <c r="D388" s="3">
        <v>5</v>
      </c>
      <c r="E388"/>
    </row>
    <row r="389" spans="1:9" x14ac:dyDescent="0.25">
      <c r="A389" s="33"/>
      <c r="B389" s="26"/>
      <c r="C389" s="6" t="s">
        <v>2</v>
      </c>
      <c r="D389" s="3">
        <v>37</v>
      </c>
      <c r="E389"/>
    </row>
    <row r="390" spans="1:9" x14ac:dyDescent="0.25">
      <c r="A390" s="33"/>
      <c r="B390" s="26"/>
      <c r="C390" s="6" t="s">
        <v>3</v>
      </c>
      <c r="D390" s="3">
        <v>15</v>
      </c>
      <c r="E390"/>
    </row>
    <row r="391" spans="1:9" x14ac:dyDescent="0.25">
      <c r="A391" s="33"/>
      <c r="B391" s="26"/>
      <c r="C391" s="6" t="s">
        <v>11</v>
      </c>
      <c r="D391" s="17">
        <v>1</v>
      </c>
      <c r="E391"/>
    </row>
    <row r="392" spans="1:9" x14ac:dyDescent="0.25">
      <c r="A392" s="33"/>
      <c r="B392" s="31" t="s">
        <v>71</v>
      </c>
      <c r="C392" s="7" t="s">
        <v>12</v>
      </c>
      <c r="D392" s="3">
        <f>10+2+7+5+3</f>
        <v>27</v>
      </c>
      <c r="E392"/>
    </row>
    <row r="393" spans="1:9" x14ac:dyDescent="0.25">
      <c r="A393" s="33"/>
      <c r="B393" s="26"/>
      <c r="C393" s="6" t="s">
        <v>13</v>
      </c>
      <c r="D393" s="3">
        <f>13+2+9+9+14+4</f>
        <v>51</v>
      </c>
      <c r="E393"/>
    </row>
    <row r="394" spans="1:9" x14ac:dyDescent="0.25">
      <c r="A394" s="33"/>
      <c r="B394" s="26"/>
      <c r="C394" s="6" t="s">
        <v>0</v>
      </c>
      <c r="D394" s="3">
        <v>17</v>
      </c>
      <c r="E394"/>
      <c r="I394" s="15"/>
    </row>
    <row r="395" spans="1:9" x14ac:dyDescent="0.25">
      <c r="A395" s="33"/>
      <c r="B395" s="26"/>
      <c r="C395" s="6" t="s">
        <v>1</v>
      </c>
      <c r="D395" s="3">
        <v>43</v>
      </c>
      <c r="E395"/>
    </row>
    <row r="396" spans="1:9" x14ac:dyDescent="0.25">
      <c r="A396" s="33"/>
      <c r="B396" s="26"/>
      <c r="C396" s="6" t="s">
        <v>2</v>
      </c>
      <c r="D396" s="3">
        <v>71</v>
      </c>
      <c r="E396"/>
    </row>
    <row r="397" spans="1:9" x14ac:dyDescent="0.25">
      <c r="A397" s="33"/>
      <c r="B397" s="26"/>
      <c r="C397" s="6" t="s">
        <v>3</v>
      </c>
      <c r="D397" s="3">
        <v>12</v>
      </c>
      <c r="E397"/>
    </row>
    <row r="398" spans="1:9" x14ac:dyDescent="0.25">
      <c r="A398" s="33"/>
      <c r="B398" s="26"/>
      <c r="C398" s="6" t="s">
        <v>11</v>
      </c>
      <c r="D398" s="17">
        <v>1</v>
      </c>
      <c r="E398"/>
    </row>
    <row r="399" spans="1:9" x14ac:dyDescent="0.25">
      <c r="A399" s="34" t="s">
        <v>72</v>
      </c>
      <c r="B399" s="34"/>
      <c r="C399" s="34"/>
      <c r="D399" s="11">
        <f>SUM(D386:D398)</f>
        <v>293</v>
      </c>
      <c r="E399"/>
    </row>
    <row r="400" spans="1:9" ht="15" customHeight="1" x14ac:dyDescent="0.25">
      <c r="A400" s="23" t="s">
        <v>73</v>
      </c>
      <c r="B400" s="27" t="s">
        <v>137</v>
      </c>
      <c r="C400" s="7" t="s">
        <v>12</v>
      </c>
      <c r="D400" s="3">
        <v>4</v>
      </c>
      <c r="E400"/>
    </row>
    <row r="401" spans="1:5" x14ac:dyDescent="0.25">
      <c r="A401" s="23"/>
      <c r="B401" s="28"/>
      <c r="C401" s="6" t="s">
        <v>13</v>
      </c>
      <c r="D401" s="3">
        <v>7</v>
      </c>
      <c r="E401"/>
    </row>
    <row r="402" spans="1:5" x14ac:dyDescent="0.25">
      <c r="A402" s="23"/>
      <c r="B402" s="28"/>
      <c r="C402" s="6" t="s">
        <v>0</v>
      </c>
      <c r="D402" s="3">
        <v>4</v>
      </c>
      <c r="E402"/>
    </row>
    <row r="403" spans="1:5" x14ac:dyDescent="0.25">
      <c r="A403" s="23"/>
      <c r="B403" s="28"/>
      <c r="C403" s="6" t="s">
        <v>2</v>
      </c>
      <c r="D403" s="3">
        <v>13</v>
      </c>
      <c r="E403"/>
    </row>
    <row r="404" spans="1:5" x14ac:dyDescent="0.25">
      <c r="A404" s="23"/>
      <c r="B404" s="28"/>
      <c r="C404" s="6" t="s">
        <v>3</v>
      </c>
      <c r="D404" s="3">
        <v>3</v>
      </c>
      <c r="E404"/>
    </row>
    <row r="405" spans="1:5" x14ac:dyDescent="0.25">
      <c r="A405" s="23"/>
      <c r="B405" s="28"/>
      <c r="C405" s="6" t="s">
        <v>11</v>
      </c>
      <c r="D405" s="17">
        <v>1</v>
      </c>
      <c r="E405"/>
    </row>
    <row r="406" spans="1:5" ht="15" customHeight="1" x14ac:dyDescent="0.25">
      <c r="A406" s="23"/>
      <c r="B406" s="27" t="s">
        <v>75</v>
      </c>
      <c r="C406" s="7" t="s">
        <v>12</v>
      </c>
      <c r="D406" s="3">
        <v>5</v>
      </c>
      <c r="E406"/>
    </row>
    <row r="407" spans="1:5" x14ac:dyDescent="0.25">
      <c r="A407" s="23"/>
      <c r="B407" s="28"/>
      <c r="C407" s="6" t="s">
        <v>13</v>
      </c>
      <c r="D407" s="3">
        <v>7</v>
      </c>
      <c r="E407"/>
    </row>
    <row r="408" spans="1:5" x14ac:dyDescent="0.25">
      <c r="A408" s="23"/>
      <c r="B408" s="28"/>
      <c r="C408" s="6" t="s">
        <v>0</v>
      </c>
      <c r="D408" s="3">
        <v>5</v>
      </c>
      <c r="E408"/>
    </row>
    <row r="409" spans="1:5" x14ac:dyDescent="0.25">
      <c r="A409" s="23"/>
      <c r="B409" s="28"/>
      <c r="C409" s="6" t="s">
        <v>2</v>
      </c>
      <c r="D409" s="3">
        <v>13</v>
      </c>
      <c r="E409"/>
    </row>
    <row r="410" spans="1:5" x14ac:dyDescent="0.25">
      <c r="A410" s="23"/>
      <c r="B410" s="28"/>
      <c r="C410" s="6" t="s">
        <v>3</v>
      </c>
      <c r="D410" s="3">
        <v>3</v>
      </c>
      <c r="E410"/>
    </row>
    <row r="411" spans="1:5" x14ac:dyDescent="0.25">
      <c r="A411" s="23"/>
      <c r="B411" s="28"/>
      <c r="C411" s="6" t="s">
        <v>11</v>
      </c>
      <c r="D411" s="17">
        <v>1</v>
      </c>
      <c r="E411"/>
    </row>
    <row r="412" spans="1:5" ht="15" customHeight="1" x14ac:dyDescent="0.25">
      <c r="A412" s="23"/>
      <c r="B412" s="27" t="s">
        <v>76</v>
      </c>
      <c r="C412" s="7" t="s">
        <v>12</v>
      </c>
      <c r="D412" s="3">
        <v>1</v>
      </c>
      <c r="E412"/>
    </row>
    <row r="413" spans="1:5" x14ac:dyDescent="0.25">
      <c r="A413" s="23"/>
      <c r="B413" s="28"/>
      <c r="C413" s="6" t="s">
        <v>13</v>
      </c>
      <c r="D413" s="3">
        <v>10</v>
      </c>
      <c r="E413"/>
    </row>
    <row r="414" spans="1:5" x14ac:dyDescent="0.25">
      <c r="A414" s="23"/>
      <c r="B414" s="28"/>
      <c r="C414" s="6" t="s">
        <v>0</v>
      </c>
      <c r="D414" s="3">
        <v>1</v>
      </c>
      <c r="E414"/>
    </row>
    <row r="415" spans="1:5" x14ac:dyDescent="0.25">
      <c r="A415" s="23"/>
      <c r="B415" s="28"/>
      <c r="C415" s="6" t="s">
        <v>1</v>
      </c>
      <c r="D415" s="3">
        <v>4</v>
      </c>
      <c r="E415"/>
    </row>
    <row r="416" spans="1:5" x14ac:dyDescent="0.25">
      <c r="A416" s="23"/>
      <c r="B416" s="28"/>
      <c r="C416" s="6" t="s">
        <v>2</v>
      </c>
      <c r="D416" s="3">
        <v>18</v>
      </c>
      <c r="E416"/>
    </row>
    <row r="417" spans="1:5" x14ac:dyDescent="0.25">
      <c r="A417" s="23"/>
      <c r="B417" s="28"/>
      <c r="C417" s="6" t="s">
        <v>3</v>
      </c>
      <c r="D417" s="3">
        <v>3</v>
      </c>
      <c r="E417"/>
    </row>
    <row r="418" spans="1:5" x14ac:dyDescent="0.25">
      <c r="A418" s="23"/>
      <c r="B418" s="28"/>
      <c r="C418" s="6" t="s">
        <v>11</v>
      </c>
      <c r="D418" s="17">
        <v>1</v>
      </c>
      <c r="E418"/>
    </row>
    <row r="419" spans="1:5" ht="15" customHeight="1" x14ac:dyDescent="0.25">
      <c r="A419" s="23"/>
      <c r="B419" s="27" t="s">
        <v>77</v>
      </c>
      <c r="C419" s="7" t="s">
        <v>12</v>
      </c>
      <c r="D419" s="3">
        <v>51</v>
      </c>
      <c r="E419"/>
    </row>
    <row r="420" spans="1:5" x14ac:dyDescent="0.25">
      <c r="A420" s="23"/>
      <c r="B420" s="28"/>
      <c r="C420" s="6" t="s">
        <v>13</v>
      </c>
      <c r="D420" s="3">
        <v>7</v>
      </c>
      <c r="E420"/>
    </row>
    <row r="421" spans="1:5" x14ac:dyDescent="0.25">
      <c r="A421" s="23"/>
      <c r="B421" s="28"/>
      <c r="C421" s="6" t="s">
        <v>0</v>
      </c>
      <c r="D421" s="3">
        <v>4</v>
      </c>
      <c r="E421"/>
    </row>
    <row r="422" spans="1:5" x14ac:dyDescent="0.25">
      <c r="A422" s="23"/>
      <c r="B422" s="28"/>
      <c r="C422" s="6" t="s">
        <v>1</v>
      </c>
      <c r="D422" s="3">
        <v>7</v>
      </c>
      <c r="E422"/>
    </row>
    <row r="423" spans="1:5" x14ac:dyDescent="0.25">
      <c r="A423" s="23"/>
      <c r="B423" s="28"/>
      <c r="C423" s="6" t="s">
        <v>2</v>
      </c>
      <c r="D423" s="3">
        <v>21</v>
      </c>
      <c r="E423"/>
    </row>
    <row r="424" spans="1:5" x14ac:dyDescent="0.25">
      <c r="A424" s="23"/>
      <c r="B424" s="28"/>
      <c r="C424" s="6" t="s">
        <v>3</v>
      </c>
      <c r="D424" s="3">
        <v>4</v>
      </c>
      <c r="E424"/>
    </row>
    <row r="425" spans="1:5" x14ac:dyDescent="0.25">
      <c r="A425" s="23"/>
      <c r="B425" s="28"/>
      <c r="C425" s="6" t="s">
        <v>11</v>
      </c>
      <c r="D425" s="17">
        <v>1</v>
      </c>
      <c r="E425"/>
    </row>
    <row r="426" spans="1:5" ht="15" customHeight="1" x14ac:dyDescent="0.25">
      <c r="A426" s="23"/>
      <c r="B426" s="27" t="s">
        <v>81</v>
      </c>
      <c r="C426" s="7" t="s">
        <v>12</v>
      </c>
      <c r="D426" s="3">
        <v>9</v>
      </c>
      <c r="E426"/>
    </row>
    <row r="427" spans="1:5" x14ac:dyDescent="0.25">
      <c r="A427" s="23"/>
      <c r="B427" s="28"/>
      <c r="C427" s="6" t="s">
        <v>13</v>
      </c>
      <c r="D427" s="3">
        <v>12</v>
      </c>
      <c r="E427"/>
    </row>
    <row r="428" spans="1:5" x14ac:dyDescent="0.25">
      <c r="A428" s="23"/>
      <c r="B428" s="28"/>
      <c r="C428" s="6" t="s">
        <v>1</v>
      </c>
      <c r="D428" s="3">
        <v>6</v>
      </c>
      <c r="E428"/>
    </row>
    <row r="429" spans="1:5" x14ac:dyDescent="0.25">
      <c r="A429" s="23"/>
      <c r="B429" s="28"/>
      <c r="C429" s="6" t="s">
        <v>2</v>
      </c>
      <c r="D429" s="3">
        <v>23</v>
      </c>
      <c r="E429"/>
    </row>
    <row r="430" spans="1:5" x14ac:dyDescent="0.25">
      <c r="A430" s="23"/>
      <c r="B430" s="28"/>
      <c r="C430" s="6" t="s">
        <v>3</v>
      </c>
      <c r="D430" s="3">
        <v>3</v>
      </c>
      <c r="E430"/>
    </row>
    <row r="431" spans="1:5" x14ac:dyDescent="0.25">
      <c r="A431" s="23"/>
      <c r="B431" s="28"/>
      <c r="C431" s="6" t="s">
        <v>11</v>
      </c>
      <c r="D431" s="17">
        <v>1</v>
      </c>
      <c r="E431"/>
    </row>
    <row r="432" spans="1:5" ht="15" customHeight="1" x14ac:dyDescent="0.25">
      <c r="A432" s="23"/>
      <c r="B432" s="27" t="s">
        <v>80</v>
      </c>
      <c r="C432" s="7" t="s">
        <v>12</v>
      </c>
      <c r="D432" s="3">
        <v>2</v>
      </c>
      <c r="E432"/>
    </row>
    <row r="433" spans="1:5" x14ac:dyDescent="0.25">
      <c r="A433" s="23"/>
      <c r="B433" s="28"/>
      <c r="C433" s="6" t="s">
        <v>13</v>
      </c>
      <c r="D433" s="3">
        <v>10</v>
      </c>
      <c r="E433"/>
    </row>
    <row r="434" spans="1:5" x14ac:dyDescent="0.25">
      <c r="A434" s="23"/>
      <c r="B434" s="28"/>
      <c r="C434" s="6" t="s">
        <v>1</v>
      </c>
      <c r="D434" s="3">
        <v>2</v>
      </c>
      <c r="E434"/>
    </row>
    <row r="435" spans="1:5" x14ac:dyDescent="0.25">
      <c r="A435" s="23"/>
      <c r="B435" s="28"/>
      <c r="C435" s="6" t="s">
        <v>2</v>
      </c>
      <c r="D435" s="3">
        <v>23</v>
      </c>
      <c r="E435"/>
    </row>
    <row r="436" spans="1:5" x14ac:dyDescent="0.25">
      <c r="A436" s="23"/>
      <c r="B436" s="28"/>
      <c r="C436" s="6" t="s">
        <v>3</v>
      </c>
      <c r="D436" s="3">
        <v>3</v>
      </c>
      <c r="E436"/>
    </row>
    <row r="437" spans="1:5" x14ac:dyDescent="0.25">
      <c r="A437" s="23"/>
      <c r="B437" s="28"/>
      <c r="C437" s="6" t="s">
        <v>11</v>
      </c>
      <c r="D437" s="17">
        <v>1</v>
      </c>
      <c r="E437"/>
    </row>
    <row r="438" spans="1:5" ht="15" customHeight="1" x14ac:dyDescent="0.25">
      <c r="A438" s="23"/>
      <c r="B438" s="27" t="s">
        <v>79</v>
      </c>
      <c r="C438" s="7" t="s">
        <v>12</v>
      </c>
      <c r="D438" s="3">
        <v>13</v>
      </c>
      <c r="E438"/>
    </row>
    <row r="439" spans="1:5" x14ac:dyDescent="0.25">
      <c r="A439" s="23"/>
      <c r="B439" s="28"/>
      <c r="C439" s="6" t="s">
        <v>13</v>
      </c>
      <c r="D439" s="3">
        <v>9</v>
      </c>
      <c r="E439"/>
    </row>
    <row r="440" spans="1:5" x14ac:dyDescent="0.25">
      <c r="A440" s="23"/>
      <c r="B440" s="28"/>
      <c r="C440" s="6" t="s">
        <v>0</v>
      </c>
      <c r="D440" s="3">
        <v>4</v>
      </c>
      <c r="E440"/>
    </row>
    <row r="441" spans="1:5" x14ac:dyDescent="0.25">
      <c r="A441" s="23"/>
      <c r="B441" s="28"/>
      <c r="C441" s="6" t="s">
        <v>1</v>
      </c>
      <c r="D441" s="3">
        <v>1</v>
      </c>
      <c r="E441"/>
    </row>
    <row r="442" spans="1:5" x14ac:dyDescent="0.25">
      <c r="A442" s="23"/>
      <c r="B442" s="28"/>
      <c r="C442" s="6" t="s">
        <v>2</v>
      </c>
      <c r="D442" s="3">
        <v>24</v>
      </c>
      <c r="E442"/>
    </row>
    <row r="443" spans="1:5" x14ac:dyDescent="0.25">
      <c r="A443" s="23"/>
      <c r="B443" s="28"/>
      <c r="C443" s="6" t="s">
        <v>3</v>
      </c>
      <c r="D443" s="3">
        <v>3</v>
      </c>
      <c r="E443"/>
    </row>
    <row r="444" spans="1:5" x14ac:dyDescent="0.25">
      <c r="A444" s="23"/>
      <c r="B444" s="28"/>
      <c r="C444" s="6" t="s">
        <v>11</v>
      </c>
      <c r="D444" s="17">
        <v>1</v>
      </c>
      <c r="E444"/>
    </row>
    <row r="445" spans="1:5" ht="15" customHeight="1" x14ac:dyDescent="0.25">
      <c r="A445" s="23"/>
      <c r="B445" s="27" t="s">
        <v>78</v>
      </c>
      <c r="C445" s="7" t="s">
        <v>12</v>
      </c>
      <c r="D445" s="3">
        <v>3</v>
      </c>
      <c r="E445"/>
    </row>
    <row r="446" spans="1:5" x14ac:dyDescent="0.25">
      <c r="A446" s="23"/>
      <c r="B446" s="28"/>
      <c r="C446" s="6" t="s">
        <v>13</v>
      </c>
      <c r="D446" s="3">
        <v>6</v>
      </c>
      <c r="E446"/>
    </row>
    <row r="447" spans="1:5" x14ac:dyDescent="0.25">
      <c r="A447" s="23"/>
      <c r="B447" s="28"/>
      <c r="C447" s="6" t="s">
        <v>0</v>
      </c>
      <c r="D447" s="3">
        <v>2</v>
      </c>
      <c r="E447"/>
    </row>
    <row r="448" spans="1:5" x14ac:dyDescent="0.25">
      <c r="A448" s="23"/>
      <c r="B448" s="28"/>
      <c r="C448" s="6" t="s">
        <v>2</v>
      </c>
      <c r="D448" s="3">
        <v>12</v>
      </c>
      <c r="E448"/>
    </row>
    <row r="449" spans="1:5" x14ac:dyDescent="0.25">
      <c r="A449" s="23"/>
      <c r="B449" s="28"/>
      <c r="C449" s="6" t="s">
        <v>3</v>
      </c>
      <c r="D449" s="3">
        <v>5</v>
      </c>
      <c r="E449"/>
    </row>
    <row r="450" spans="1:5" x14ac:dyDescent="0.25">
      <c r="A450" s="23"/>
      <c r="B450" s="28"/>
      <c r="C450" s="6" t="s">
        <v>11</v>
      </c>
      <c r="D450" s="17">
        <v>1</v>
      </c>
      <c r="E450"/>
    </row>
    <row r="451" spans="1:5" ht="15" customHeight="1" x14ac:dyDescent="0.25">
      <c r="A451" s="23"/>
      <c r="B451" s="27" t="s">
        <v>82</v>
      </c>
      <c r="C451" s="7" t="s">
        <v>12</v>
      </c>
      <c r="D451" s="3">
        <v>16</v>
      </c>
      <c r="E451"/>
    </row>
    <row r="452" spans="1:5" x14ac:dyDescent="0.25">
      <c r="A452" s="23"/>
      <c r="B452" s="28"/>
      <c r="C452" s="6" t="s">
        <v>13</v>
      </c>
      <c r="D452" s="3">
        <v>6</v>
      </c>
      <c r="E452"/>
    </row>
    <row r="453" spans="1:5" x14ac:dyDescent="0.25">
      <c r="A453" s="23"/>
      <c r="B453" s="28"/>
      <c r="C453" s="6" t="s">
        <v>0</v>
      </c>
      <c r="D453" s="3">
        <v>3</v>
      </c>
      <c r="E453"/>
    </row>
    <row r="454" spans="1:5" x14ac:dyDescent="0.25">
      <c r="A454" s="23"/>
      <c r="B454" s="28"/>
      <c r="C454" s="6" t="s">
        <v>1</v>
      </c>
      <c r="D454" s="3">
        <v>3</v>
      </c>
      <c r="E454"/>
    </row>
    <row r="455" spans="1:5" x14ac:dyDescent="0.25">
      <c r="A455" s="23"/>
      <c r="B455" s="28"/>
      <c r="C455" s="6" t="s">
        <v>2</v>
      </c>
      <c r="D455" s="3">
        <v>13</v>
      </c>
      <c r="E455"/>
    </row>
    <row r="456" spans="1:5" x14ac:dyDescent="0.25">
      <c r="A456" s="23"/>
      <c r="B456" s="28"/>
      <c r="C456" s="6" t="s">
        <v>3</v>
      </c>
      <c r="D456" s="3">
        <v>3</v>
      </c>
      <c r="E456"/>
    </row>
    <row r="457" spans="1:5" x14ac:dyDescent="0.25">
      <c r="A457" s="23"/>
      <c r="B457" s="28"/>
      <c r="C457" s="6" t="s">
        <v>11</v>
      </c>
      <c r="D457" s="17">
        <v>1</v>
      </c>
      <c r="E457"/>
    </row>
    <row r="458" spans="1:5" ht="15" customHeight="1" x14ac:dyDescent="0.25">
      <c r="A458" s="23"/>
      <c r="B458" s="27" t="s">
        <v>92</v>
      </c>
      <c r="C458" s="7" t="s">
        <v>12</v>
      </c>
      <c r="D458" s="3">
        <v>15</v>
      </c>
      <c r="E458"/>
    </row>
    <row r="459" spans="1:5" x14ac:dyDescent="0.25">
      <c r="A459" s="23"/>
      <c r="B459" s="28"/>
      <c r="C459" s="6" t="s">
        <v>13</v>
      </c>
      <c r="D459" s="3">
        <v>4</v>
      </c>
      <c r="E459"/>
    </row>
    <row r="460" spans="1:5" x14ac:dyDescent="0.25">
      <c r="A460" s="23"/>
      <c r="B460" s="28"/>
      <c r="C460" s="6" t="s">
        <v>0</v>
      </c>
      <c r="D460" s="3">
        <v>4</v>
      </c>
      <c r="E460"/>
    </row>
    <row r="461" spans="1:5" x14ac:dyDescent="0.25">
      <c r="A461" s="23"/>
      <c r="B461" s="28"/>
      <c r="C461" s="6" t="s">
        <v>1</v>
      </c>
      <c r="D461" s="3">
        <v>3</v>
      </c>
      <c r="E461"/>
    </row>
    <row r="462" spans="1:5" x14ac:dyDescent="0.25">
      <c r="A462" s="23"/>
      <c r="B462" s="28"/>
      <c r="C462" s="6" t="s">
        <v>2</v>
      </c>
      <c r="D462" s="3">
        <v>10</v>
      </c>
      <c r="E462"/>
    </row>
    <row r="463" spans="1:5" x14ac:dyDescent="0.25">
      <c r="A463" s="23"/>
      <c r="B463" s="28"/>
      <c r="C463" s="6" t="s">
        <v>3</v>
      </c>
      <c r="D463" s="3">
        <v>2</v>
      </c>
      <c r="E463"/>
    </row>
    <row r="464" spans="1:5" x14ac:dyDescent="0.25">
      <c r="A464" s="23"/>
      <c r="B464" s="28"/>
      <c r="C464" s="6" t="s">
        <v>11</v>
      </c>
      <c r="D464" s="17">
        <v>1</v>
      </c>
      <c r="E464"/>
    </row>
    <row r="465" spans="1:5" ht="15" customHeight="1" x14ac:dyDescent="0.25">
      <c r="A465" s="23"/>
      <c r="B465" s="27" t="s">
        <v>91</v>
      </c>
      <c r="C465" s="7" t="s">
        <v>12</v>
      </c>
      <c r="D465" s="3">
        <v>53</v>
      </c>
      <c r="E465"/>
    </row>
    <row r="466" spans="1:5" x14ac:dyDescent="0.25">
      <c r="A466" s="23"/>
      <c r="B466" s="28"/>
      <c r="C466" s="6" t="s">
        <v>13</v>
      </c>
      <c r="D466" s="3">
        <v>26</v>
      </c>
      <c r="E466"/>
    </row>
    <row r="467" spans="1:5" x14ac:dyDescent="0.25">
      <c r="A467" s="23"/>
      <c r="B467" s="28"/>
      <c r="C467" s="6" t="s">
        <v>0</v>
      </c>
      <c r="D467" s="3">
        <v>15</v>
      </c>
      <c r="E467"/>
    </row>
    <row r="468" spans="1:5" x14ac:dyDescent="0.25">
      <c r="A468" s="23"/>
      <c r="B468" s="28"/>
      <c r="C468" s="6" t="s">
        <v>1</v>
      </c>
      <c r="D468" s="3">
        <v>9</v>
      </c>
      <c r="E468"/>
    </row>
    <row r="469" spans="1:5" x14ac:dyDescent="0.25">
      <c r="A469" s="23"/>
      <c r="B469" s="28"/>
      <c r="C469" s="6" t="s">
        <v>2</v>
      </c>
      <c r="D469" s="3">
        <v>25</v>
      </c>
      <c r="E469"/>
    </row>
    <row r="470" spans="1:5" x14ac:dyDescent="0.25">
      <c r="A470" s="23"/>
      <c r="B470" s="28"/>
      <c r="C470" s="6" t="s">
        <v>3</v>
      </c>
      <c r="D470" s="3">
        <v>3</v>
      </c>
      <c r="E470"/>
    </row>
    <row r="471" spans="1:5" x14ac:dyDescent="0.25">
      <c r="A471" s="23"/>
      <c r="B471" s="28"/>
      <c r="C471" s="6" t="s">
        <v>11</v>
      </c>
      <c r="D471" s="17">
        <v>1</v>
      </c>
      <c r="E471"/>
    </row>
    <row r="472" spans="1:5" ht="15" customHeight="1" x14ac:dyDescent="0.25">
      <c r="A472" s="23"/>
      <c r="B472" s="27" t="s">
        <v>90</v>
      </c>
      <c r="C472" s="7" t="s">
        <v>12</v>
      </c>
      <c r="D472" s="3">
        <v>7</v>
      </c>
      <c r="E472"/>
    </row>
    <row r="473" spans="1:5" x14ac:dyDescent="0.25">
      <c r="A473" s="23"/>
      <c r="B473" s="28"/>
      <c r="C473" s="6" t="s">
        <v>13</v>
      </c>
      <c r="D473" s="3">
        <v>12</v>
      </c>
      <c r="E473"/>
    </row>
    <row r="474" spans="1:5" x14ac:dyDescent="0.25">
      <c r="A474" s="23"/>
      <c r="B474" s="28"/>
      <c r="C474" s="6" t="s">
        <v>0</v>
      </c>
      <c r="D474" s="3">
        <v>4</v>
      </c>
      <c r="E474"/>
    </row>
    <row r="475" spans="1:5" x14ac:dyDescent="0.25">
      <c r="A475" s="23"/>
      <c r="B475" s="28"/>
      <c r="C475" s="6" t="s">
        <v>1</v>
      </c>
      <c r="D475" s="3">
        <v>2</v>
      </c>
      <c r="E475"/>
    </row>
    <row r="476" spans="1:5" x14ac:dyDescent="0.25">
      <c r="A476" s="23"/>
      <c r="B476" s="28"/>
      <c r="C476" s="6" t="s">
        <v>2</v>
      </c>
      <c r="D476" s="3">
        <v>16</v>
      </c>
      <c r="E476"/>
    </row>
    <row r="477" spans="1:5" x14ac:dyDescent="0.25">
      <c r="A477" s="23"/>
      <c r="B477" s="28"/>
      <c r="C477" s="6" t="s">
        <v>3</v>
      </c>
      <c r="D477" s="3">
        <v>3</v>
      </c>
      <c r="E477"/>
    </row>
    <row r="478" spans="1:5" x14ac:dyDescent="0.25">
      <c r="A478" s="23"/>
      <c r="B478" s="28"/>
      <c r="C478" s="6" t="s">
        <v>11</v>
      </c>
      <c r="D478" s="17">
        <v>1</v>
      </c>
      <c r="E478"/>
    </row>
    <row r="479" spans="1:5" ht="15" customHeight="1" x14ac:dyDescent="0.25">
      <c r="A479" s="23"/>
      <c r="B479" s="27" t="s">
        <v>89</v>
      </c>
      <c r="C479" s="7" t="s">
        <v>12</v>
      </c>
      <c r="D479" s="3">
        <v>6</v>
      </c>
      <c r="E479"/>
    </row>
    <row r="480" spans="1:5" x14ac:dyDescent="0.25">
      <c r="A480" s="23"/>
      <c r="B480" s="28"/>
      <c r="C480" s="6" t="s">
        <v>13</v>
      </c>
      <c r="D480" s="3">
        <v>14</v>
      </c>
      <c r="E480"/>
    </row>
    <row r="481" spans="1:5" x14ac:dyDescent="0.25">
      <c r="A481" s="23"/>
      <c r="B481" s="28"/>
      <c r="C481" s="6" t="s">
        <v>0</v>
      </c>
      <c r="D481" s="3">
        <v>3</v>
      </c>
      <c r="E481"/>
    </row>
    <row r="482" spans="1:5" x14ac:dyDescent="0.25">
      <c r="A482" s="23"/>
      <c r="B482" s="28"/>
      <c r="C482" s="6" t="s">
        <v>1</v>
      </c>
      <c r="D482" s="3">
        <v>3</v>
      </c>
      <c r="E482"/>
    </row>
    <row r="483" spans="1:5" x14ac:dyDescent="0.25">
      <c r="A483" s="23"/>
      <c r="B483" s="28"/>
      <c r="C483" s="6" t="s">
        <v>2</v>
      </c>
      <c r="D483" s="3">
        <v>16</v>
      </c>
      <c r="E483"/>
    </row>
    <row r="484" spans="1:5" x14ac:dyDescent="0.25">
      <c r="A484" s="23"/>
      <c r="B484" s="28"/>
      <c r="C484" s="6" t="s">
        <v>3</v>
      </c>
      <c r="D484" s="3">
        <v>4</v>
      </c>
      <c r="E484"/>
    </row>
    <row r="485" spans="1:5" x14ac:dyDescent="0.25">
      <c r="A485" s="23"/>
      <c r="B485" s="28"/>
      <c r="C485" s="6" t="s">
        <v>11</v>
      </c>
      <c r="D485" s="17">
        <v>1</v>
      </c>
      <c r="E485"/>
    </row>
    <row r="486" spans="1:5" ht="15" customHeight="1" x14ac:dyDescent="0.25">
      <c r="A486" s="23"/>
      <c r="B486" s="27" t="s">
        <v>88</v>
      </c>
      <c r="C486" s="7" t="s">
        <v>12</v>
      </c>
      <c r="D486" s="3">
        <v>12</v>
      </c>
      <c r="E486"/>
    </row>
    <row r="487" spans="1:5" x14ac:dyDescent="0.25">
      <c r="A487" s="23"/>
      <c r="B487" s="28"/>
      <c r="C487" s="6" t="s">
        <v>13</v>
      </c>
      <c r="D487" s="3">
        <v>9</v>
      </c>
      <c r="E487"/>
    </row>
    <row r="488" spans="1:5" x14ac:dyDescent="0.25">
      <c r="A488" s="23"/>
      <c r="B488" s="28"/>
      <c r="C488" s="6" t="s">
        <v>0</v>
      </c>
      <c r="D488" s="3">
        <v>3</v>
      </c>
      <c r="E488"/>
    </row>
    <row r="489" spans="1:5" x14ac:dyDescent="0.25">
      <c r="A489" s="23"/>
      <c r="B489" s="28"/>
      <c r="C489" s="6" t="s">
        <v>1</v>
      </c>
      <c r="D489" s="3">
        <v>3</v>
      </c>
      <c r="E489"/>
    </row>
    <row r="490" spans="1:5" x14ac:dyDescent="0.25">
      <c r="A490" s="23"/>
      <c r="B490" s="28"/>
      <c r="C490" s="6" t="s">
        <v>2</v>
      </c>
      <c r="D490" s="3">
        <v>18</v>
      </c>
      <c r="E490"/>
    </row>
    <row r="491" spans="1:5" x14ac:dyDescent="0.25">
      <c r="A491" s="23"/>
      <c r="B491" s="28"/>
      <c r="C491" s="6" t="s">
        <v>3</v>
      </c>
      <c r="D491" s="3">
        <v>4</v>
      </c>
      <c r="E491"/>
    </row>
    <row r="492" spans="1:5" x14ac:dyDescent="0.25">
      <c r="A492" s="23"/>
      <c r="B492" s="28"/>
      <c r="C492" s="6" t="s">
        <v>11</v>
      </c>
      <c r="D492" s="17">
        <v>1</v>
      </c>
      <c r="E492"/>
    </row>
    <row r="493" spans="1:5" ht="15" customHeight="1" x14ac:dyDescent="0.25">
      <c r="A493" s="23"/>
      <c r="B493" s="27" t="s">
        <v>87</v>
      </c>
      <c r="C493" s="7" t="s">
        <v>12</v>
      </c>
      <c r="D493" s="3">
        <v>6</v>
      </c>
      <c r="E493"/>
    </row>
    <row r="494" spans="1:5" x14ac:dyDescent="0.25">
      <c r="A494" s="23"/>
      <c r="B494" s="28"/>
      <c r="C494" s="6" t="s">
        <v>13</v>
      </c>
      <c r="D494" s="3">
        <v>13</v>
      </c>
      <c r="E494"/>
    </row>
    <row r="495" spans="1:5" x14ac:dyDescent="0.25">
      <c r="A495" s="23"/>
      <c r="B495" s="28"/>
      <c r="C495" s="6" t="s">
        <v>0</v>
      </c>
      <c r="D495" s="3">
        <v>5</v>
      </c>
      <c r="E495"/>
    </row>
    <row r="496" spans="1:5" x14ac:dyDescent="0.25">
      <c r="A496" s="23"/>
      <c r="B496" s="28"/>
      <c r="C496" s="6" t="s">
        <v>1</v>
      </c>
      <c r="D496" s="3">
        <v>2</v>
      </c>
      <c r="E496"/>
    </row>
    <row r="497" spans="1:5" x14ac:dyDescent="0.25">
      <c r="A497" s="23"/>
      <c r="B497" s="28"/>
      <c r="C497" s="6" t="s">
        <v>2</v>
      </c>
      <c r="D497" s="3">
        <v>15</v>
      </c>
      <c r="E497"/>
    </row>
    <row r="498" spans="1:5" x14ac:dyDescent="0.25">
      <c r="A498" s="23"/>
      <c r="B498" s="28"/>
      <c r="C498" s="6" t="s">
        <v>3</v>
      </c>
      <c r="D498" s="3">
        <v>4</v>
      </c>
      <c r="E498"/>
    </row>
    <row r="499" spans="1:5" x14ac:dyDescent="0.25">
      <c r="A499" s="23"/>
      <c r="B499" s="28"/>
      <c r="C499" s="6" t="s">
        <v>11</v>
      </c>
      <c r="D499" s="17">
        <v>1</v>
      </c>
      <c r="E499"/>
    </row>
    <row r="500" spans="1:5" ht="15" customHeight="1" x14ac:dyDescent="0.25">
      <c r="A500" s="23"/>
      <c r="B500" s="27" t="s">
        <v>86</v>
      </c>
      <c r="C500" s="7" t="s">
        <v>12</v>
      </c>
      <c r="D500" s="3">
        <v>46</v>
      </c>
      <c r="E500"/>
    </row>
    <row r="501" spans="1:5" x14ac:dyDescent="0.25">
      <c r="A501" s="23"/>
      <c r="B501" s="28"/>
      <c r="C501" s="6" t="s">
        <v>13</v>
      </c>
      <c r="D501" s="3">
        <v>10</v>
      </c>
      <c r="E501"/>
    </row>
    <row r="502" spans="1:5" x14ac:dyDescent="0.25">
      <c r="A502" s="23"/>
      <c r="B502" s="28"/>
      <c r="C502" s="6" t="s">
        <v>0</v>
      </c>
      <c r="D502" s="3">
        <v>4</v>
      </c>
      <c r="E502"/>
    </row>
    <row r="503" spans="1:5" x14ac:dyDescent="0.25">
      <c r="A503" s="23"/>
      <c r="B503" s="28"/>
      <c r="C503" s="6" t="s">
        <v>1</v>
      </c>
      <c r="D503" s="3">
        <v>10</v>
      </c>
      <c r="E503"/>
    </row>
    <row r="504" spans="1:5" x14ac:dyDescent="0.25">
      <c r="A504" s="23"/>
      <c r="B504" s="28"/>
      <c r="C504" s="6" t="s">
        <v>2</v>
      </c>
      <c r="D504" s="3">
        <v>20</v>
      </c>
      <c r="E504"/>
    </row>
    <row r="505" spans="1:5" x14ac:dyDescent="0.25">
      <c r="A505" s="23"/>
      <c r="B505" s="28"/>
      <c r="C505" s="6" t="s">
        <v>3</v>
      </c>
      <c r="D505" s="3">
        <v>5</v>
      </c>
      <c r="E505"/>
    </row>
    <row r="506" spans="1:5" x14ac:dyDescent="0.25">
      <c r="A506" s="23"/>
      <c r="B506" s="28"/>
      <c r="C506" s="6" t="s">
        <v>11</v>
      </c>
      <c r="D506" s="17">
        <v>1</v>
      </c>
      <c r="E506"/>
    </row>
    <row r="507" spans="1:5" ht="15" customHeight="1" x14ac:dyDescent="0.25">
      <c r="A507" s="23"/>
      <c r="B507" s="27" t="s">
        <v>85</v>
      </c>
      <c r="C507" s="7" t="s">
        <v>12</v>
      </c>
      <c r="D507" s="3">
        <f>4+12+10+14</f>
        <v>40</v>
      </c>
      <c r="E507"/>
    </row>
    <row r="508" spans="1:5" x14ac:dyDescent="0.25">
      <c r="A508" s="23"/>
      <c r="B508" s="28"/>
      <c r="C508" s="6" t="s">
        <v>13</v>
      </c>
      <c r="D508" s="3">
        <v>11</v>
      </c>
      <c r="E508"/>
    </row>
    <row r="509" spans="1:5" x14ac:dyDescent="0.25">
      <c r="A509" s="23"/>
      <c r="B509" s="28"/>
      <c r="C509" s="6" t="s">
        <v>0</v>
      </c>
      <c r="D509" s="3">
        <v>11</v>
      </c>
      <c r="E509"/>
    </row>
    <row r="510" spans="1:5" x14ac:dyDescent="0.25">
      <c r="A510" s="23"/>
      <c r="B510" s="28"/>
      <c r="C510" s="6" t="s">
        <v>1</v>
      </c>
      <c r="D510" s="3">
        <v>7</v>
      </c>
      <c r="E510"/>
    </row>
    <row r="511" spans="1:5" x14ac:dyDescent="0.25">
      <c r="A511" s="23"/>
      <c r="B511" s="28"/>
      <c r="C511" s="6" t="s">
        <v>2</v>
      </c>
      <c r="D511" s="3">
        <v>16</v>
      </c>
      <c r="E511"/>
    </row>
    <row r="512" spans="1:5" x14ac:dyDescent="0.25">
      <c r="A512" s="23"/>
      <c r="B512" s="28"/>
      <c r="C512" s="6" t="s">
        <v>3</v>
      </c>
      <c r="D512" s="3">
        <v>5</v>
      </c>
      <c r="E512"/>
    </row>
    <row r="513" spans="1:5" x14ac:dyDescent="0.25">
      <c r="A513" s="23"/>
      <c r="B513" s="28"/>
      <c r="C513" s="6" t="s">
        <v>11</v>
      </c>
      <c r="D513" s="17">
        <v>1</v>
      </c>
      <c r="E513"/>
    </row>
    <row r="514" spans="1:5" x14ac:dyDescent="0.25">
      <c r="A514" s="23"/>
      <c r="B514" s="26" t="s">
        <v>138</v>
      </c>
      <c r="C514" s="7" t="s">
        <v>12</v>
      </c>
      <c r="D514" s="4">
        <v>40</v>
      </c>
      <c r="E514"/>
    </row>
    <row r="515" spans="1:5" x14ac:dyDescent="0.25">
      <c r="A515" s="23"/>
      <c r="B515" s="26"/>
      <c r="C515" s="6" t="s">
        <v>13</v>
      </c>
      <c r="D515" s="4">
        <v>15</v>
      </c>
      <c r="E515"/>
    </row>
    <row r="516" spans="1:5" x14ac:dyDescent="0.25">
      <c r="A516" s="23"/>
      <c r="B516" s="26"/>
      <c r="C516" s="6" t="s">
        <v>0</v>
      </c>
      <c r="D516" s="4">
        <v>19</v>
      </c>
      <c r="E516"/>
    </row>
    <row r="517" spans="1:5" x14ac:dyDescent="0.25">
      <c r="A517" s="23"/>
      <c r="B517" s="26"/>
      <c r="C517" s="6" t="s">
        <v>1</v>
      </c>
      <c r="D517" s="4">
        <v>10</v>
      </c>
      <c r="E517"/>
    </row>
    <row r="518" spans="1:5" x14ac:dyDescent="0.25">
      <c r="A518" s="23"/>
      <c r="B518" s="26"/>
      <c r="C518" s="6" t="s">
        <v>2</v>
      </c>
      <c r="D518" s="4">
        <v>18</v>
      </c>
      <c r="E518"/>
    </row>
    <row r="519" spans="1:5" x14ac:dyDescent="0.25">
      <c r="A519" s="23"/>
      <c r="B519" s="26"/>
      <c r="C519" s="6" t="s">
        <v>3</v>
      </c>
      <c r="D519" s="4">
        <v>6</v>
      </c>
      <c r="E519"/>
    </row>
    <row r="520" spans="1:5" x14ac:dyDescent="0.25">
      <c r="A520" s="23"/>
      <c r="B520" s="26"/>
      <c r="C520" s="6" t="s">
        <v>11</v>
      </c>
      <c r="D520" s="17">
        <v>1</v>
      </c>
      <c r="E520"/>
    </row>
    <row r="521" spans="1:5" ht="15" customHeight="1" x14ac:dyDescent="0.25">
      <c r="A521" s="23"/>
      <c r="B521" s="27" t="s">
        <v>84</v>
      </c>
      <c r="C521" s="7" t="s">
        <v>12</v>
      </c>
      <c r="D521" s="3">
        <f>20+4+4+10+8+5+6+1+9+1+5+23+6+7+10+2+10</f>
        <v>131</v>
      </c>
      <c r="E521"/>
    </row>
    <row r="522" spans="1:5" x14ac:dyDescent="0.25">
      <c r="A522" s="23"/>
      <c r="B522" s="28"/>
      <c r="C522" s="6" t="s">
        <v>13</v>
      </c>
      <c r="D522" s="3">
        <f>9+4+7+8+16+9+14+12+3+14+18+5</f>
        <v>119</v>
      </c>
      <c r="E522"/>
    </row>
    <row r="523" spans="1:5" x14ac:dyDescent="0.25">
      <c r="A523" s="23"/>
      <c r="B523" s="28"/>
      <c r="C523" s="6" t="s">
        <v>0</v>
      </c>
      <c r="D523" s="3">
        <f>15+8+10+9+8+2+6</f>
        <v>58</v>
      </c>
      <c r="E523"/>
    </row>
    <row r="524" spans="1:5" x14ac:dyDescent="0.25">
      <c r="A524" s="23"/>
      <c r="B524" s="28"/>
      <c r="C524" s="6" t="s">
        <v>1</v>
      </c>
      <c r="D524" s="3">
        <f>7+8+7+7+3+8+2+4+17+7+4</f>
        <v>74</v>
      </c>
      <c r="E524"/>
    </row>
    <row r="525" spans="1:5" x14ac:dyDescent="0.25">
      <c r="A525" s="23"/>
      <c r="B525" s="28"/>
      <c r="C525" s="6" t="s">
        <v>2</v>
      </c>
      <c r="D525" s="3">
        <v>202</v>
      </c>
      <c r="E525"/>
    </row>
    <row r="526" spans="1:5" x14ac:dyDescent="0.25">
      <c r="A526" s="23"/>
      <c r="B526" s="28"/>
      <c r="C526" s="6" t="s">
        <v>3</v>
      </c>
      <c r="D526" s="3">
        <v>54</v>
      </c>
      <c r="E526"/>
    </row>
    <row r="527" spans="1:5" x14ac:dyDescent="0.25">
      <c r="A527" s="23"/>
      <c r="B527" s="28"/>
      <c r="C527" s="6" t="s">
        <v>11</v>
      </c>
      <c r="D527" s="17">
        <v>1</v>
      </c>
      <c r="E527"/>
    </row>
    <row r="528" spans="1:5" x14ac:dyDescent="0.25">
      <c r="A528" s="23"/>
      <c r="B528" s="26" t="s">
        <v>83</v>
      </c>
      <c r="C528" s="7" t="s">
        <v>12</v>
      </c>
      <c r="D528" s="3">
        <v>16</v>
      </c>
      <c r="E528"/>
    </row>
    <row r="529" spans="1:5" x14ac:dyDescent="0.25">
      <c r="A529" s="23"/>
      <c r="B529" s="26"/>
      <c r="C529" s="6" t="s">
        <v>13</v>
      </c>
      <c r="D529" s="3">
        <v>23</v>
      </c>
      <c r="E529"/>
    </row>
    <row r="530" spans="1:5" x14ac:dyDescent="0.25">
      <c r="A530" s="23"/>
      <c r="B530" s="26"/>
      <c r="C530" s="6" t="s">
        <v>0</v>
      </c>
      <c r="D530" s="3">
        <v>2</v>
      </c>
      <c r="E530"/>
    </row>
    <row r="531" spans="1:5" x14ac:dyDescent="0.25">
      <c r="A531" s="23"/>
      <c r="B531" s="26"/>
      <c r="C531" s="6" t="s">
        <v>1</v>
      </c>
      <c r="D531" s="3">
        <v>17</v>
      </c>
      <c r="E531"/>
    </row>
    <row r="532" spans="1:5" x14ac:dyDescent="0.25">
      <c r="A532" s="23"/>
      <c r="B532" s="26"/>
      <c r="C532" s="6" t="s">
        <v>2</v>
      </c>
      <c r="D532" s="3">
        <v>25</v>
      </c>
      <c r="E532"/>
    </row>
    <row r="533" spans="1:5" x14ac:dyDescent="0.25">
      <c r="A533" s="23"/>
      <c r="B533" s="26"/>
      <c r="C533" s="6" t="s">
        <v>3</v>
      </c>
      <c r="D533" s="3">
        <v>8</v>
      </c>
      <c r="E533"/>
    </row>
    <row r="534" spans="1:5" x14ac:dyDescent="0.25">
      <c r="A534" s="23"/>
      <c r="B534" s="26"/>
      <c r="C534" s="6" t="s">
        <v>11</v>
      </c>
      <c r="D534" s="17">
        <v>1</v>
      </c>
      <c r="E534"/>
    </row>
    <row r="535" spans="1:5" x14ac:dyDescent="0.25">
      <c r="A535" s="34" t="s">
        <v>74</v>
      </c>
      <c r="B535" s="34"/>
      <c r="C535" s="34"/>
      <c r="D535" s="12">
        <f>SUM(D400:D534)</f>
        <v>1809</v>
      </c>
      <c r="E535"/>
    </row>
    <row r="536" spans="1:5" x14ac:dyDescent="0.25">
      <c r="A536" s="42" t="s">
        <v>94</v>
      </c>
      <c r="B536" s="35" t="s">
        <v>93</v>
      </c>
      <c r="C536" s="6" t="s">
        <v>12</v>
      </c>
      <c r="D536" s="3">
        <f>64+49+38</f>
        <v>151</v>
      </c>
      <c r="E536"/>
    </row>
    <row r="537" spans="1:5" x14ac:dyDescent="0.25">
      <c r="A537" s="42"/>
      <c r="B537" s="35"/>
      <c r="C537" s="6" t="s">
        <v>13</v>
      </c>
      <c r="D537" s="3">
        <v>30</v>
      </c>
      <c r="E537"/>
    </row>
    <row r="538" spans="1:5" x14ac:dyDescent="0.25">
      <c r="A538" s="42"/>
      <c r="B538" s="35"/>
      <c r="C538" s="6" t="s">
        <v>0</v>
      </c>
      <c r="D538" s="3">
        <v>52</v>
      </c>
      <c r="E538"/>
    </row>
    <row r="539" spans="1:5" x14ac:dyDescent="0.25">
      <c r="A539" s="42"/>
      <c r="B539" s="35"/>
      <c r="C539" s="6" t="s">
        <v>1</v>
      </c>
      <c r="D539" s="3">
        <v>7</v>
      </c>
      <c r="E539"/>
    </row>
    <row r="540" spans="1:5" x14ac:dyDescent="0.25">
      <c r="A540" s="42"/>
      <c r="B540" s="35"/>
      <c r="C540" s="6" t="s">
        <v>2</v>
      </c>
      <c r="D540" s="3">
        <v>32</v>
      </c>
      <c r="E540"/>
    </row>
    <row r="541" spans="1:5" x14ac:dyDescent="0.25">
      <c r="A541" s="42"/>
      <c r="B541" s="35"/>
      <c r="C541" s="6" t="s">
        <v>3</v>
      </c>
      <c r="D541" s="3">
        <v>1</v>
      </c>
      <c r="E541"/>
    </row>
    <row r="542" spans="1:5" x14ac:dyDescent="0.25">
      <c r="A542" s="42"/>
      <c r="B542" s="35"/>
      <c r="C542" s="6" t="s">
        <v>11</v>
      </c>
      <c r="D542" s="3">
        <v>1</v>
      </c>
      <c r="E542"/>
    </row>
    <row r="543" spans="1:5" x14ac:dyDescent="0.25">
      <c r="A543" s="34" t="s">
        <v>95</v>
      </c>
      <c r="B543" s="34"/>
      <c r="C543" s="34"/>
      <c r="D543" s="11">
        <f>SUM(D536:D542)</f>
        <v>274</v>
      </c>
      <c r="E543"/>
    </row>
    <row r="544" spans="1:5" ht="15" customHeight="1" x14ac:dyDescent="0.25">
      <c r="A544" s="23" t="s">
        <v>97</v>
      </c>
      <c r="B544" s="29" t="s">
        <v>96</v>
      </c>
      <c r="C544" s="6" t="s">
        <v>12</v>
      </c>
      <c r="D544" s="3">
        <v>23</v>
      </c>
      <c r="E544"/>
    </row>
    <row r="545" spans="1:5" x14ac:dyDescent="0.25">
      <c r="A545" s="23"/>
      <c r="B545" s="30"/>
      <c r="C545" s="6" t="s">
        <v>13</v>
      </c>
      <c r="D545" s="3">
        <v>56</v>
      </c>
      <c r="E545"/>
    </row>
    <row r="546" spans="1:5" x14ac:dyDescent="0.25">
      <c r="A546" s="23"/>
      <c r="B546" s="30"/>
      <c r="C546" s="6" t="s">
        <v>0</v>
      </c>
      <c r="D546" s="3">
        <v>12</v>
      </c>
      <c r="E546"/>
    </row>
    <row r="547" spans="1:5" x14ac:dyDescent="0.25">
      <c r="A547" s="23"/>
      <c r="B547" s="30"/>
      <c r="C547" s="6" t="s">
        <v>2</v>
      </c>
      <c r="D547" s="3">
        <v>28</v>
      </c>
      <c r="E547"/>
    </row>
    <row r="548" spans="1:5" x14ac:dyDescent="0.25">
      <c r="A548" s="23"/>
      <c r="B548" s="30"/>
      <c r="C548" s="6" t="s">
        <v>3</v>
      </c>
      <c r="D548" s="3">
        <v>10</v>
      </c>
      <c r="E548"/>
    </row>
    <row r="549" spans="1:5" x14ac:dyDescent="0.25">
      <c r="A549" s="23"/>
      <c r="B549" s="30"/>
      <c r="C549" s="6" t="s">
        <v>11</v>
      </c>
      <c r="D549" s="3">
        <v>1</v>
      </c>
      <c r="E549"/>
    </row>
    <row r="550" spans="1:5" x14ac:dyDescent="0.25">
      <c r="A550" s="23"/>
      <c r="B550" s="30"/>
      <c r="C550" s="6" t="s">
        <v>153</v>
      </c>
      <c r="D550" s="3">
        <v>2</v>
      </c>
      <c r="E550"/>
    </row>
    <row r="551" spans="1:5" x14ac:dyDescent="0.25">
      <c r="A551" s="23"/>
      <c r="B551" s="35" t="s">
        <v>99</v>
      </c>
      <c r="C551" s="6" t="s">
        <v>12</v>
      </c>
      <c r="D551" s="3">
        <v>8</v>
      </c>
      <c r="E551"/>
    </row>
    <row r="552" spans="1:5" x14ac:dyDescent="0.25">
      <c r="A552" s="23"/>
      <c r="B552" s="35"/>
      <c r="C552" s="6" t="s">
        <v>13</v>
      </c>
      <c r="D552" s="3">
        <v>12</v>
      </c>
      <c r="E552"/>
    </row>
    <row r="553" spans="1:5" x14ac:dyDescent="0.25">
      <c r="A553" s="23"/>
      <c r="B553" s="35"/>
      <c r="C553" s="6" t="s">
        <v>0</v>
      </c>
      <c r="D553" s="3">
        <v>8</v>
      </c>
      <c r="E553"/>
    </row>
    <row r="554" spans="1:5" x14ac:dyDescent="0.25">
      <c r="A554" s="23"/>
      <c r="B554" s="35"/>
      <c r="C554" s="6" t="s">
        <v>2</v>
      </c>
      <c r="D554" s="3">
        <v>12</v>
      </c>
      <c r="E554"/>
    </row>
    <row r="555" spans="1:5" x14ac:dyDescent="0.25">
      <c r="A555" s="23"/>
      <c r="B555" s="35"/>
      <c r="C555" s="6" t="s">
        <v>3</v>
      </c>
      <c r="D555" s="3">
        <v>4</v>
      </c>
      <c r="E555"/>
    </row>
    <row r="556" spans="1:5" x14ac:dyDescent="0.25">
      <c r="A556" s="23"/>
      <c r="B556" s="35"/>
      <c r="C556" s="6" t="s">
        <v>11</v>
      </c>
      <c r="D556" s="3">
        <v>1</v>
      </c>
      <c r="E556"/>
    </row>
    <row r="557" spans="1:5" x14ac:dyDescent="0.25">
      <c r="A557" s="34" t="s">
        <v>98</v>
      </c>
      <c r="B557" s="34"/>
      <c r="C557" s="34"/>
      <c r="D557" s="11">
        <f>SUM(D544:D556)</f>
        <v>177</v>
      </c>
      <c r="E557"/>
    </row>
    <row r="558" spans="1:5" x14ac:dyDescent="0.25">
      <c r="A558" s="33" t="s">
        <v>169</v>
      </c>
      <c r="B558" s="29" t="s">
        <v>155</v>
      </c>
      <c r="C558" s="6" t="s">
        <v>12</v>
      </c>
      <c r="D558" s="3">
        <v>15</v>
      </c>
      <c r="E558"/>
    </row>
    <row r="559" spans="1:5" x14ac:dyDescent="0.25">
      <c r="A559" s="33"/>
      <c r="B559" s="30"/>
      <c r="C559" s="6" t="s">
        <v>13</v>
      </c>
      <c r="D559" s="3">
        <v>7</v>
      </c>
      <c r="E559"/>
    </row>
    <row r="560" spans="1:5" x14ac:dyDescent="0.25">
      <c r="A560" s="33"/>
      <c r="B560" s="30"/>
      <c r="C560" s="6" t="s">
        <v>0</v>
      </c>
      <c r="D560" s="3">
        <v>10</v>
      </c>
      <c r="E560"/>
    </row>
    <row r="561" spans="1:5" x14ac:dyDescent="0.25">
      <c r="A561" s="33"/>
      <c r="B561" s="30"/>
      <c r="C561" s="6" t="s">
        <v>1</v>
      </c>
      <c r="D561" s="3">
        <v>5</v>
      </c>
      <c r="E561"/>
    </row>
    <row r="562" spans="1:5" x14ac:dyDescent="0.25">
      <c r="A562" s="33"/>
      <c r="B562" s="30"/>
      <c r="C562" s="6" t="s">
        <v>2</v>
      </c>
      <c r="D562" s="3">
        <v>6</v>
      </c>
      <c r="E562"/>
    </row>
    <row r="563" spans="1:5" x14ac:dyDescent="0.25">
      <c r="A563" s="33"/>
      <c r="B563" s="30"/>
      <c r="C563" s="6" t="s">
        <v>3</v>
      </c>
      <c r="D563" s="3">
        <v>1</v>
      </c>
      <c r="E563"/>
    </row>
    <row r="564" spans="1:5" x14ac:dyDescent="0.25">
      <c r="A564" s="33"/>
      <c r="B564" s="30"/>
      <c r="C564" s="6" t="s">
        <v>11</v>
      </c>
      <c r="D564" s="3">
        <v>1</v>
      </c>
      <c r="E564"/>
    </row>
    <row r="565" spans="1:5" ht="15" customHeight="1" x14ac:dyDescent="0.25">
      <c r="A565" s="33"/>
      <c r="B565" s="29" t="s">
        <v>100</v>
      </c>
      <c r="C565" s="6" t="s">
        <v>12</v>
      </c>
      <c r="D565" s="3">
        <v>10</v>
      </c>
      <c r="E565"/>
    </row>
    <row r="566" spans="1:5" x14ac:dyDescent="0.25">
      <c r="A566" s="33"/>
      <c r="B566" s="30"/>
      <c r="C566" s="6" t="s">
        <v>13</v>
      </c>
      <c r="D566" s="3">
        <v>7</v>
      </c>
      <c r="E566"/>
    </row>
    <row r="567" spans="1:5" x14ac:dyDescent="0.25">
      <c r="A567" s="33"/>
      <c r="B567" s="30"/>
      <c r="C567" s="6" t="s">
        <v>0</v>
      </c>
      <c r="D567" s="3">
        <v>4</v>
      </c>
      <c r="E567"/>
    </row>
    <row r="568" spans="1:5" x14ac:dyDescent="0.25">
      <c r="A568" s="33"/>
      <c r="B568" s="30"/>
      <c r="C568" s="6" t="s">
        <v>1</v>
      </c>
      <c r="D568" s="3">
        <v>2</v>
      </c>
      <c r="E568"/>
    </row>
    <row r="569" spans="1:5" x14ac:dyDescent="0.25">
      <c r="A569" s="33"/>
      <c r="B569" s="30"/>
      <c r="C569" s="6" t="s">
        <v>2</v>
      </c>
      <c r="D569" s="3">
        <v>18</v>
      </c>
      <c r="E569"/>
    </row>
    <row r="570" spans="1:5" x14ac:dyDescent="0.25">
      <c r="A570" s="33"/>
      <c r="B570" s="30"/>
      <c r="C570" s="6" t="s">
        <v>3</v>
      </c>
      <c r="D570" s="3">
        <v>3</v>
      </c>
      <c r="E570"/>
    </row>
    <row r="571" spans="1:5" x14ac:dyDescent="0.25">
      <c r="A571" s="33"/>
      <c r="B571" s="30"/>
      <c r="C571" s="6" t="s">
        <v>11</v>
      </c>
      <c r="D571" s="3">
        <v>1</v>
      </c>
      <c r="E571"/>
    </row>
    <row r="572" spans="1:5" ht="15" customHeight="1" x14ac:dyDescent="0.25">
      <c r="A572" s="33"/>
      <c r="B572" s="29" t="s">
        <v>101</v>
      </c>
      <c r="C572" s="6" t="s">
        <v>12</v>
      </c>
      <c r="D572" s="3">
        <v>6</v>
      </c>
      <c r="E572"/>
    </row>
    <row r="573" spans="1:5" x14ac:dyDescent="0.25">
      <c r="A573" s="33"/>
      <c r="B573" s="30"/>
      <c r="C573" s="6" t="s">
        <v>13</v>
      </c>
      <c r="D573" s="3">
        <v>4</v>
      </c>
      <c r="E573"/>
    </row>
    <row r="574" spans="1:5" x14ac:dyDescent="0.25">
      <c r="A574" s="33"/>
      <c r="B574" s="30"/>
      <c r="C574" s="6" t="s">
        <v>0</v>
      </c>
      <c r="D574" s="3">
        <v>3</v>
      </c>
      <c r="E574"/>
    </row>
    <row r="575" spans="1:5" x14ac:dyDescent="0.25">
      <c r="A575" s="33"/>
      <c r="B575" s="30"/>
      <c r="C575" s="6" t="s">
        <v>1</v>
      </c>
      <c r="D575" s="3">
        <v>3</v>
      </c>
      <c r="E575"/>
    </row>
    <row r="576" spans="1:5" x14ac:dyDescent="0.25">
      <c r="A576" s="33"/>
      <c r="B576" s="30"/>
      <c r="C576" s="6" t="s">
        <v>2</v>
      </c>
      <c r="D576" s="3">
        <v>15</v>
      </c>
      <c r="E576"/>
    </row>
    <row r="577" spans="1:5" x14ac:dyDescent="0.25">
      <c r="A577" s="33"/>
      <c r="B577" s="30"/>
      <c r="C577" s="6" t="s">
        <v>3</v>
      </c>
      <c r="D577" s="3">
        <v>4</v>
      </c>
      <c r="E577"/>
    </row>
    <row r="578" spans="1:5" x14ac:dyDescent="0.25">
      <c r="A578" s="33"/>
      <c r="B578" s="30"/>
      <c r="C578" s="6" t="s">
        <v>11</v>
      </c>
      <c r="D578" s="3">
        <v>1</v>
      </c>
      <c r="E578"/>
    </row>
    <row r="579" spans="1:5" ht="15" customHeight="1" x14ac:dyDescent="0.25">
      <c r="A579" s="33"/>
      <c r="B579" s="29" t="s">
        <v>102</v>
      </c>
      <c r="C579" s="6" t="s">
        <v>12</v>
      </c>
      <c r="D579" s="3">
        <v>8</v>
      </c>
      <c r="E579"/>
    </row>
    <row r="580" spans="1:5" x14ac:dyDescent="0.25">
      <c r="A580" s="33"/>
      <c r="B580" s="30"/>
      <c r="C580" s="6" t="s">
        <v>13</v>
      </c>
      <c r="D580" s="3">
        <v>11</v>
      </c>
      <c r="E580"/>
    </row>
    <row r="581" spans="1:5" x14ac:dyDescent="0.25">
      <c r="A581" s="33"/>
      <c r="B581" s="30"/>
      <c r="C581" s="6" t="s">
        <v>0</v>
      </c>
      <c r="D581" s="3">
        <v>2</v>
      </c>
      <c r="E581"/>
    </row>
    <row r="582" spans="1:5" x14ac:dyDescent="0.25">
      <c r="A582" s="33"/>
      <c r="B582" s="30"/>
      <c r="C582" s="6" t="s">
        <v>1</v>
      </c>
      <c r="D582" s="3">
        <v>5</v>
      </c>
      <c r="E582"/>
    </row>
    <row r="583" spans="1:5" x14ac:dyDescent="0.25">
      <c r="A583" s="33"/>
      <c r="B583" s="30"/>
      <c r="C583" s="6" t="s">
        <v>2</v>
      </c>
      <c r="D583" s="3">
        <v>25</v>
      </c>
      <c r="E583"/>
    </row>
    <row r="584" spans="1:5" x14ac:dyDescent="0.25">
      <c r="A584" s="33"/>
      <c r="B584" s="30"/>
      <c r="C584" s="6" t="s">
        <v>3</v>
      </c>
      <c r="D584" s="3">
        <v>5</v>
      </c>
      <c r="E584"/>
    </row>
    <row r="585" spans="1:5" x14ac:dyDescent="0.25">
      <c r="A585" s="33"/>
      <c r="B585" s="30"/>
      <c r="C585" s="6" t="s">
        <v>11</v>
      </c>
      <c r="D585" s="3">
        <v>1</v>
      </c>
      <c r="E585"/>
    </row>
    <row r="586" spans="1:5" ht="15" customHeight="1" x14ac:dyDescent="0.25">
      <c r="A586" s="33"/>
      <c r="B586" s="29" t="s">
        <v>103</v>
      </c>
      <c r="C586" s="6" t="s">
        <v>12</v>
      </c>
      <c r="D586" s="3">
        <v>3</v>
      </c>
      <c r="E586"/>
    </row>
    <row r="587" spans="1:5" x14ac:dyDescent="0.25">
      <c r="A587" s="33"/>
      <c r="B587" s="30"/>
      <c r="C587" s="6" t="s">
        <v>13</v>
      </c>
      <c r="D587" s="3">
        <v>9</v>
      </c>
      <c r="E587"/>
    </row>
    <row r="588" spans="1:5" x14ac:dyDescent="0.25">
      <c r="A588" s="33"/>
      <c r="B588" s="30"/>
      <c r="C588" s="6" t="s">
        <v>0</v>
      </c>
      <c r="D588" s="3">
        <v>4</v>
      </c>
      <c r="E588"/>
    </row>
    <row r="589" spans="1:5" x14ac:dyDescent="0.25">
      <c r="A589" s="33"/>
      <c r="B589" s="30"/>
      <c r="C589" s="6" t="s">
        <v>1</v>
      </c>
      <c r="D589" s="3">
        <v>2</v>
      </c>
      <c r="E589"/>
    </row>
    <row r="590" spans="1:5" x14ac:dyDescent="0.25">
      <c r="A590" s="33"/>
      <c r="B590" s="30"/>
      <c r="C590" s="6" t="s">
        <v>2</v>
      </c>
      <c r="D590" s="3">
        <v>16</v>
      </c>
      <c r="E590"/>
    </row>
    <row r="591" spans="1:5" x14ac:dyDescent="0.25">
      <c r="A591" s="33"/>
      <c r="B591" s="30"/>
      <c r="C591" s="6" t="s">
        <v>3</v>
      </c>
      <c r="D591" s="3">
        <v>6</v>
      </c>
      <c r="E591"/>
    </row>
    <row r="592" spans="1:5" x14ac:dyDescent="0.25">
      <c r="A592" s="33"/>
      <c r="B592" s="30"/>
      <c r="C592" s="6" t="s">
        <v>11</v>
      </c>
      <c r="D592" s="3">
        <v>1</v>
      </c>
      <c r="E592"/>
    </row>
    <row r="593" spans="1:5" ht="15" customHeight="1" x14ac:dyDescent="0.25">
      <c r="A593" s="33"/>
      <c r="B593" s="29" t="s">
        <v>104</v>
      </c>
      <c r="C593" s="6" t="s">
        <v>12</v>
      </c>
      <c r="D593" s="3">
        <v>3</v>
      </c>
      <c r="E593"/>
    </row>
    <row r="594" spans="1:5" x14ac:dyDescent="0.25">
      <c r="A594" s="33"/>
      <c r="B594" s="30"/>
      <c r="C594" s="6" t="s">
        <v>13</v>
      </c>
      <c r="D594" s="3">
        <v>9</v>
      </c>
      <c r="E594"/>
    </row>
    <row r="595" spans="1:5" x14ac:dyDescent="0.25">
      <c r="A595" s="33"/>
      <c r="B595" s="30"/>
      <c r="C595" s="6" t="s">
        <v>0</v>
      </c>
      <c r="D595" s="3">
        <v>4</v>
      </c>
      <c r="E595"/>
    </row>
    <row r="596" spans="1:5" x14ac:dyDescent="0.25">
      <c r="A596" s="33"/>
      <c r="B596" s="30"/>
      <c r="C596" s="6" t="s">
        <v>1</v>
      </c>
      <c r="D596" s="3">
        <v>2</v>
      </c>
      <c r="E596"/>
    </row>
    <row r="597" spans="1:5" x14ac:dyDescent="0.25">
      <c r="A597" s="33"/>
      <c r="B597" s="30"/>
      <c r="C597" s="6" t="s">
        <v>2</v>
      </c>
      <c r="D597" s="3">
        <v>15</v>
      </c>
      <c r="E597"/>
    </row>
    <row r="598" spans="1:5" x14ac:dyDescent="0.25">
      <c r="A598" s="33"/>
      <c r="B598" s="30"/>
      <c r="C598" s="6" t="s">
        <v>3</v>
      </c>
      <c r="D598" s="3">
        <v>4</v>
      </c>
      <c r="E598"/>
    </row>
    <row r="599" spans="1:5" x14ac:dyDescent="0.25">
      <c r="A599" s="33"/>
      <c r="B599" s="30"/>
      <c r="C599" s="6" t="s">
        <v>11</v>
      </c>
      <c r="D599" s="3">
        <v>1</v>
      </c>
      <c r="E599"/>
    </row>
    <row r="600" spans="1:5" ht="15" customHeight="1" x14ac:dyDescent="0.25">
      <c r="A600" s="33"/>
      <c r="B600" s="29" t="s">
        <v>105</v>
      </c>
      <c r="C600" s="6" t="s">
        <v>12</v>
      </c>
      <c r="D600" s="3">
        <v>2</v>
      </c>
      <c r="E600"/>
    </row>
    <row r="601" spans="1:5" x14ac:dyDescent="0.25">
      <c r="A601" s="33"/>
      <c r="B601" s="30"/>
      <c r="C601" s="6" t="s">
        <v>13</v>
      </c>
      <c r="D601" s="3">
        <v>4</v>
      </c>
      <c r="E601"/>
    </row>
    <row r="602" spans="1:5" x14ac:dyDescent="0.25">
      <c r="A602" s="33"/>
      <c r="B602" s="30"/>
      <c r="C602" s="6" t="s">
        <v>0</v>
      </c>
      <c r="D602" s="3">
        <v>2</v>
      </c>
      <c r="E602"/>
    </row>
    <row r="603" spans="1:5" x14ac:dyDescent="0.25">
      <c r="A603" s="33"/>
      <c r="B603" s="30"/>
      <c r="C603" s="6" t="s">
        <v>1</v>
      </c>
      <c r="D603" s="3">
        <v>3</v>
      </c>
      <c r="E603"/>
    </row>
    <row r="604" spans="1:5" x14ac:dyDescent="0.25">
      <c r="A604" s="33"/>
      <c r="B604" s="30"/>
      <c r="C604" s="6" t="s">
        <v>2</v>
      </c>
      <c r="D604" s="3">
        <v>9</v>
      </c>
      <c r="E604"/>
    </row>
    <row r="605" spans="1:5" x14ac:dyDescent="0.25">
      <c r="A605" s="33"/>
      <c r="B605" s="30"/>
      <c r="C605" s="6" t="s">
        <v>3</v>
      </c>
      <c r="D605" s="3">
        <v>3</v>
      </c>
      <c r="E605"/>
    </row>
    <row r="606" spans="1:5" x14ac:dyDescent="0.25">
      <c r="A606" s="33"/>
      <c r="B606" s="30"/>
      <c r="C606" s="6" t="s">
        <v>11</v>
      </c>
      <c r="D606" s="3">
        <v>1</v>
      </c>
      <c r="E606"/>
    </row>
    <row r="607" spans="1:5" ht="15" customHeight="1" x14ac:dyDescent="0.25">
      <c r="A607" s="33"/>
      <c r="B607" s="29" t="s">
        <v>106</v>
      </c>
      <c r="C607" s="6" t="s">
        <v>12</v>
      </c>
      <c r="D607" s="3">
        <f>7+6+18+12</f>
        <v>43</v>
      </c>
      <c r="E607"/>
    </row>
    <row r="608" spans="1:5" x14ac:dyDescent="0.25">
      <c r="A608" s="33"/>
      <c r="B608" s="30"/>
      <c r="C608" s="6" t="s">
        <v>13</v>
      </c>
      <c r="D608" s="3">
        <v>16</v>
      </c>
      <c r="E608"/>
    </row>
    <row r="609" spans="1:5" x14ac:dyDescent="0.25">
      <c r="A609" s="33"/>
      <c r="B609" s="30"/>
      <c r="C609" s="6" t="s">
        <v>0</v>
      </c>
      <c r="D609" s="3">
        <v>6</v>
      </c>
      <c r="E609"/>
    </row>
    <row r="610" spans="1:5" x14ac:dyDescent="0.25">
      <c r="A610" s="33"/>
      <c r="B610" s="30"/>
      <c r="C610" s="6" t="s">
        <v>1</v>
      </c>
      <c r="D610" s="3">
        <v>2</v>
      </c>
      <c r="E610"/>
    </row>
    <row r="611" spans="1:5" x14ac:dyDescent="0.25">
      <c r="A611" s="33"/>
      <c r="B611" s="30"/>
      <c r="C611" s="6" t="s">
        <v>2</v>
      </c>
      <c r="D611" s="3">
        <v>18</v>
      </c>
      <c r="E611"/>
    </row>
    <row r="612" spans="1:5" x14ac:dyDescent="0.25">
      <c r="A612" s="33"/>
      <c r="B612" s="30"/>
      <c r="C612" s="6" t="s">
        <v>3</v>
      </c>
      <c r="D612" s="3">
        <v>5</v>
      </c>
      <c r="E612"/>
    </row>
    <row r="613" spans="1:5" x14ac:dyDescent="0.25">
      <c r="A613" s="33"/>
      <c r="B613" s="30"/>
      <c r="C613" s="6" t="s">
        <v>11</v>
      </c>
      <c r="D613" s="3">
        <v>1</v>
      </c>
      <c r="E613"/>
    </row>
    <row r="614" spans="1:5" x14ac:dyDescent="0.25">
      <c r="A614" s="33"/>
      <c r="B614" s="35" t="s">
        <v>107</v>
      </c>
      <c r="C614" s="6" t="s">
        <v>12</v>
      </c>
      <c r="D614" s="3">
        <v>9</v>
      </c>
      <c r="E614"/>
    </row>
    <row r="615" spans="1:5" x14ac:dyDescent="0.25">
      <c r="A615" s="33"/>
      <c r="B615" s="35"/>
      <c r="C615" s="6" t="s">
        <v>13</v>
      </c>
      <c r="D615" s="3">
        <v>7</v>
      </c>
      <c r="E615"/>
    </row>
    <row r="616" spans="1:5" x14ac:dyDescent="0.25">
      <c r="A616" s="33"/>
      <c r="B616" s="35"/>
      <c r="C616" s="6" t="s">
        <v>0</v>
      </c>
      <c r="D616" s="3">
        <v>4</v>
      </c>
      <c r="E616"/>
    </row>
    <row r="617" spans="1:5" x14ac:dyDescent="0.25">
      <c r="A617" s="33"/>
      <c r="B617" s="35"/>
      <c r="C617" s="6" t="s">
        <v>1</v>
      </c>
      <c r="D617" s="3">
        <v>3</v>
      </c>
      <c r="E617"/>
    </row>
    <row r="618" spans="1:5" x14ac:dyDescent="0.25">
      <c r="A618" s="33"/>
      <c r="B618" s="35"/>
      <c r="C618" s="6" t="s">
        <v>2</v>
      </c>
      <c r="D618" s="3">
        <v>15</v>
      </c>
      <c r="E618"/>
    </row>
    <row r="619" spans="1:5" x14ac:dyDescent="0.25">
      <c r="A619" s="33"/>
      <c r="B619" s="35"/>
      <c r="C619" s="6" t="s">
        <v>3</v>
      </c>
      <c r="D619" s="3">
        <v>3</v>
      </c>
      <c r="E619"/>
    </row>
    <row r="620" spans="1:5" x14ac:dyDescent="0.25">
      <c r="A620" s="33"/>
      <c r="B620" s="35"/>
      <c r="C620" s="6" t="s">
        <v>11</v>
      </c>
      <c r="D620" s="3">
        <v>1</v>
      </c>
      <c r="E620"/>
    </row>
    <row r="621" spans="1:5" ht="15" customHeight="1" x14ac:dyDescent="0.25">
      <c r="A621" s="33"/>
      <c r="B621" s="29" t="s">
        <v>145</v>
      </c>
      <c r="C621" s="6" t="s">
        <v>12</v>
      </c>
      <c r="D621" s="3">
        <v>47</v>
      </c>
      <c r="E621"/>
    </row>
    <row r="622" spans="1:5" x14ac:dyDescent="0.25">
      <c r="A622" s="33"/>
      <c r="B622" s="30"/>
      <c r="C622" s="6" t="s">
        <v>13</v>
      </c>
      <c r="D622" s="3">
        <v>41</v>
      </c>
      <c r="E622"/>
    </row>
    <row r="623" spans="1:5" x14ac:dyDescent="0.25">
      <c r="A623" s="33"/>
      <c r="B623" s="30"/>
      <c r="C623" s="6" t="s">
        <v>0</v>
      </c>
      <c r="D623" s="3">
        <v>21</v>
      </c>
      <c r="E623"/>
    </row>
    <row r="624" spans="1:5" x14ac:dyDescent="0.25">
      <c r="A624" s="33"/>
      <c r="B624" s="30"/>
      <c r="C624" s="6" t="s">
        <v>1</v>
      </c>
      <c r="D624" s="3">
        <v>2</v>
      </c>
      <c r="E624"/>
    </row>
    <row r="625" spans="1:5" x14ac:dyDescent="0.25">
      <c r="A625" s="33"/>
      <c r="B625" s="30"/>
      <c r="C625" s="6" t="s">
        <v>2</v>
      </c>
      <c r="D625" s="3">
        <v>121</v>
      </c>
      <c r="E625"/>
    </row>
    <row r="626" spans="1:5" x14ac:dyDescent="0.25">
      <c r="A626" s="33"/>
      <c r="B626" s="30"/>
      <c r="C626" s="6" t="s">
        <v>3</v>
      </c>
      <c r="D626" s="3">
        <v>35</v>
      </c>
      <c r="E626"/>
    </row>
    <row r="627" spans="1:5" x14ac:dyDescent="0.25">
      <c r="A627" s="33"/>
      <c r="B627" s="30"/>
      <c r="C627" s="6" t="s">
        <v>11</v>
      </c>
      <c r="D627" s="3">
        <v>1</v>
      </c>
      <c r="E627"/>
    </row>
    <row r="628" spans="1:5" ht="15" customHeight="1" x14ac:dyDescent="0.25">
      <c r="A628" s="33"/>
      <c r="B628" s="29" t="s">
        <v>146</v>
      </c>
      <c r="C628" s="6" t="s">
        <v>12</v>
      </c>
      <c r="D628" s="3">
        <v>11</v>
      </c>
      <c r="E628"/>
    </row>
    <row r="629" spans="1:5" x14ac:dyDescent="0.25">
      <c r="A629" s="33"/>
      <c r="B629" s="30"/>
      <c r="C629" s="6" t="s">
        <v>13</v>
      </c>
      <c r="D629" s="3">
        <v>25</v>
      </c>
      <c r="E629"/>
    </row>
    <row r="630" spans="1:5" x14ac:dyDescent="0.25">
      <c r="A630" s="33"/>
      <c r="B630" s="30"/>
      <c r="C630" s="6" t="s">
        <v>0</v>
      </c>
      <c r="D630" s="3">
        <v>3</v>
      </c>
      <c r="E630"/>
    </row>
    <row r="631" spans="1:5" x14ac:dyDescent="0.25">
      <c r="A631" s="33"/>
      <c r="B631" s="30"/>
      <c r="C631" s="6" t="s">
        <v>1</v>
      </c>
      <c r="D631" s="3">
        <v>4</v>
      </c>
      <c r="E631"/>
    </row>
    <row r="632" spans="1:5" x14ac:dyDescent="0.25">
      <c r="A632" s="33"/>
      <c r="B632" s="30"/>
      <c r="C632" s="6" t="s">
        <v>2</v>
      </c>
      <c r="D632" s="3">
        <v>90</v>
      </c>
      <c r="E632"/>
    </row>
    <row r="633" spans="1:5" x14ac:dyDescent="0.25">
      <c r="A633" s="33"/>
      <c r="B633" s="30"/>
      <c r="C633" s="6" t="s">
        <v>3</v>
      </c>
      <c r="D633" s="3">
        <v>25</v>
      </c>
      <c r="E633"/>
    </row>
    <row r="634" spans="1:5" x14ac:dyDescent="0.25">
      <c r="A634" s="33"/>
      <c r="B634" s="30"/>
      <c r="C634" s="6" t="s">
        <v>11</v>
      </c>
      <c r="D634" s="17">
        <v>1</v>
      </c>
      <c r="E634"/>
    </row>
    <row r="635" spans="1:5" ht="15" customHeight="1" x14ac:dyDescent="0.25">
      <c r="A635" s="33"/>
      <c r="B635" s="29" t="s">
        <v>147</v>
      </c>
      <c r="C635" s="7" t="s">
        <v>4</v>
      </c>
      <c r="D635" s="4">
        <v>11</v>
      </c>
      <c r="E635"/>
    </row>
    <row r="636" spans="1:5" x14ac:dyDescent="0.25">
      <c r="A636" s="33"/>
      <c r="B636" s="30"/>
      <c r="C636" s="6" t="s">
        <v>5</v>
      </c>
      <c r="D636" s="3">
        <v>5</v>
      </c>
      <c r="E636"/>
    </row>
    <row r="637" spans="1:5" x14ac:dyDescent="0.25">
      <c r="A637" s="33"/>
      <c r="B637" s="30"/>
      <c r="C637" s="6" t="s">
        <v>0</v>
      </c>
      <c r="D637" s="3">
        <v>4</v>
      </c>
      <c r="E637"/>
    </row>
    <row r="638" spans="1:5" x14ac:dyDescent="0.25">
      <c r="A638" s="33"/>
      <c r="B638" s="30"/>
      <c r="C638" s="6" t="s">
        <v>1</v>
      </c>
      <c r="D638" s="3">
        <v>3</v>
      </c>
      <c r="E638"/>
    </row>
    <row r="639" spans="1:5" x14ac:dyDescent="0.25">
      <c r="A639" s="33"/>
      <c r="B639" s="30"/>
      <c r="C639" s="6" t="s">
        <v>2</v>
      </c>
      <c r="D639" s="3">
        <v>12</v>
      </c>
      <c r="E639"/>
    </row>
    <row r="640" spans="1:5" x14ac:dyDescent="0.25">
      <c r="A640" s="33"/>
      <c r="B640" s="30"/>
      <c r="C640" s="6" t="s">
        <v>3</v>
      </c>
      <c r="D640" s="3">
        <v>1</v>
      </c>
      <c r="E640"/>
    </row>
    <row r="641" spans="1:5" x14ac:dyDescent="0.25">
      <c r="A641" s="33"/>
      <c r="B641" s="30"/>
      <c r="C641" s="6" t="s">
        <v>11</v>
      </c>
      <c r="D641" s="17">
        <v>1</v>
      </c>
      <c r="E641"/>
    </row>
    <row r="642" spans="1:5" x14ac:dyDescent="0.25">
      <c r="A642" s="33"/>
      <c r="B642" s="30"/>
      <c r="C642" s="6" t="s">
        <v>153</v>
      </c>
      <c r="D642" s="4">
        <v>2</v>
      </c>
      <c r="E642"/>
    </row>
    <row r="643" spans="1:5" ht="15" customHeight="1" x14ac:dyDescent="0.25">
      <c r="A643" s="33"/>
      <c r="B643" s="29" t="s">
        <v>148</v>
      </c>
      <c r="C643" s="6" t="s">
        <v>12</v>
      </c>
      <c r="D643" s="3">
        <v>9</v>
      </c>
      <c r="E643"/>
    </row>
    <row r="644" spans="1:5" x14ac:dyDescent="0.25">
      <c r="A644" s="33"/>
      <c r="B644" s="30"/>
      <c r="C644" s="6" t="s">
        <v>13</v>
      </c>
      <c r="D644" s="3">
        <v>9</v>
      </c>
      <c r="E644"/>
    </row>
    <row r="645" spans="1:5" x14ac:dyDescent="0.25">
      <c r="A645" s="33"/>
      <c r="B645" s="30"/>
      <c r="C645" s="6" t="s">
        <v>0</v>
      </c>
      <c r="D645" s="3">
        <v>3</v>
      </c>
      <c r="E645"/>
    </row>
    <row r="646" spans="1:5" x14ac:dyDescent="0.25">
      <c r="A646" s="33"/>
      <c r="B646" s="30"/>
      <c r="C646" s="6" t="s">
        <v>1</v>
      </c>
      <c r="D646" s="3">
        <v>3</v>
      </c>
      <c r="E646"/>
    </row>
    <row r="647" spans="1:5" x14ac:dyDescent="0.25">
      <c r="A647" s="33"/>
      <c r="B647" s="30"/>
      <c r="C647" s="6" t="s">
        <v>2</v>
      </c>
      <c r="D647" s="3">
        <v>15</v>
      </c>
      <c r="E647"/>
    </row>
    <row r="648" spans="1:5" x14ac:dyDescent="0.25">
      <c r="A648" s="33"/>
      <c r="B648" s="30"/>
      <c r="C648" s="6" t="s">
        <v>3</v>
      </c>
      <c r="D648" s="3">
        <v>3</v>
      </c>
      <c r="E648"/>
    </row>
    <row r="649" spans="1:5" x14ac:dyDescent="0.25">
      <c r="A649" s="33"/>
      <c r="B649" s="30"/>
      <c r="C649" s="6" t="s">
        <v>11</v>
      </c>
      <c r="D649" s="17">
        <v>1</v>
      </c>
      <c r="E649"/>
    </row>
    <row r="650" spans="1:5" ht="15" customHeight="1" x14ac:dyDescent="0.25">
      <c r="A650" s="33"/>
      <c r="B650" s="29" t="s">
        <v>149</v>
      </c>
      <c r="C650" s="6" t="s">
        <v>12</v>
      </c>
      <c r="D650" s="3">
        <v>10</v>
      </c>
      <c r="E650"/>
    </row>
    <row r="651" spans="1:5" x14ac:dyDescent="0.25">
      <c r="A651" s="33"/>
      <c r="B651" s="30"/>
      <c r="C651" s="6" t="s">
        <v>13</v>
      </c>
      <c r="D651" s="3">
        <v>17</v>
      </c>
      <c r="E651"/>
    </row>
    <row r="652" spans="1:5" x14ac:dyDescent="0.25">
      <c r="A652" s="33"/>
      <c r="B652" s="30"/>
      <c r="C652" s="6" t="s">
        <v>0</v>
      </c>
      <c r="D652" s="3">
        <v>3</v>
      </c>
      <c r="E652"/>
    </row>
    <row r="653" spans="1:5" x14ac:dyDescent="0.25">
      <c r="A653" s="33"/>
      <c r="B653" s="30"/>
      <c r="C653" s="6" t="s">
        <v>1</v>
      </c>
      <c r="D653" s="3">
        <v>4</v>
      </c>
      <c r="E653"/>
    </row>
    <row r="654" spans="1:5" x14ac:dyDescent="0.25">
      <c r="A654" s="33"/>
      <c r="B654" s="30"/>
      <c r="C654" s="6" t="s">
        <v>2</v>
      </c>
      <c r="D654" s="3">
        <v>23</v>
      </c>
      <c r="E654"/>
    </row>
    <row r="655" spans="1:5" x14ac:dyDescent="0.25">
      <c r="A655" s="33"/>
      <c r="B655" s="30"/>
      <c r="C655" s="6" t="s">
        <v>3</v>
      </c>
      <c r="D655" s="3">
        <v>4</v>
      </c>
      <c r="E655"/>
    </row>
    <row r="656" spans="1:5" x14ac:dyDescent="0.25">
      <c r="A656" s="33"/>
      <c r="B656" s="30"/>
      <c r="C656" s="6" t="s">
        <v>11</v>
      </c>
      <c r="D656" s="17">
        <v>1</v>
      </c>
      <c r="E656"/>
    </row>
    <row r="657" spans="1:5" x14ac:dyDescent="0.25">
      <c r="A657" s="33"/>
      <c r="B657" s="35" t="s">
        <v>150</v>
      </c>
      <c r="C657" s="6" t="s">
        <v>12</v>
      </c>
      <c r="D657" s="3">
        <v>14</v>
      </c>
      <c r="E657"/>
    </row>
    <row r="658" spans="1:5" x14ac:dyDescent="0.25">
      <c r="A658" s="33"/>
      <c r="B658" s="35"/>
      <c r="C658" s="6" t="s">
        <v>13</v>
      </c>
      <c r="D658" s="3">
        <v>15</v>
      </c>
      <c r="E658"/>
    </row>
    <row r="659" spans="1:5" x14ac:dyDescent="0.25">
      <c r="A659" s="33"/>
      <c r="B659" s="35"/>
      <c r="C659" s="6" t="s">
        <v>0</v>
      </c>
      <c r="D659" s="3">
        <v>1</v>
      </c>
      <c r="E659"/>
    </row>
    <row r="660" spans="1:5" x14ac:dyDescent="0.25">
      <c r="A660" s="33"/>
      <c r="B660" s="35"/>
      <c r="C660" s="6" t="s">
        <v>1</v>
      </c>
      <c r="D660" s="3">
        <v>5</v>
      </c>
      <c r="E660"/>
    </row>
    <row r="661" spans="1:5" x14ac:dyDescent="0.25">
      <c r="A661" s="33"/>
      <c r="B661" s="35"/>
      <c r="C661" s="6" t="s">
        <v>2</v>
      </c>
      <c r="D661" s="3">
        <v>27</v>
      </c>
      <c r="E661"/>
    </row>
    <row r="662" spans="1:5" x14ac:dyDescent="0.25">
      <c r="A662" s="33"/>
      <c r="B662" s="35"/>
      <c r="C662" s="6" t="s">
        <v>3</v>
      </c>
      <c r="D662" s="3">
        <v>6</v>
      </c>
      <c r="E662"/>
    </row>
    <row r="663" spans="1:5" x14ac:dyDescent="0.25">
      <c r="A663" s="41"/>
      <c r="B663" s="35"/>
      <c r="C663" s="6" t="s">
        <v>11</v>
      </c>
      <c r="D663" s="17">
        <v>1</v>
      </c>
      <c r="E663"/>
    </row>
    <row r="664" spans="1:5" x14ac:dyDescent="0.25">
      <c r="A664" s="24" t="s">
        <v>108</v>
      </c>
      <c r="B664" s="25"/>
      <c r="C664" s="25"/>
      <c r="D664" s="10">
        <f>SUM(D558:D663)</f>
        <v>1059</v>
      </c>
      <c r="E664"/>
    </row>
    <row r="665" spans="1:5" ht="15" customHeight="1" x14ac:dyDescent="0.25">
      <c r="A665" s="36" t="s">
        <v>156</v>
      </c>
      <c r="B665" s="27" t="s">
        <v>112</v>
      </c>
      <c r="C665" s="6" t="s">
        <v>12</v>
      </c>
      <c r="D665" s="3">
        <v>45</v>
      </c>
      <c r="E665"/>
    </row>
    <row r="666" spans="1:5" x14ac:dyDescent="0.25">
      <c r="A666" s="37"/>
      <c r="B666" s="28"/>
      <c r="C666" s="6" t="s">
        <v>13</v>
      </c>
      <c r="D666" s="3">
        <v>90</v>
      </c>
      <c r="E666"/>
    </row>
    <row r="667" spans="1:5" x14ac:dyDescent="0.25">
      <c r="A667" s="37"/>
      <c r="B667" s="28"/>
      <c r="C667" s="6" t="s">
        <v>0</v>
      </c>
      <c r="D667" s="3">
        <v>36</v>
      </c>
      <c r="E667"/>
    </row>
    <row r="668" spans="1:5" x14ac:dyDescent="0.25">
      <c r="A668" s="37"/>
      <c r="B668" s="28"/>
      <c r="C668" s="6" t="s">
        <v>1</v>
      </c>
      <c r="D668" s="3">
        <v>7</v>
      </c>
      <c r="E668"/>
    </row>
    <row r="669" spans="1:5" x14ac:dyDescent="0.25">
      <c r="A669" s="37"/>
      <c r="B669" s="28"/>
      <c r="C669" s="6" t="s">
        <v>2</v>
      </c>
      <c r="D669" s="3">
        <v>90</v>
      </c>
      <c r="E669"/>
    </row>
    <row r="670" spans="1:5" x14ac:dyDescent="0.25">
      <c r="A670" s="37"/>
      <c r="B670" s="28"/>
      <c r="C670" s="6" t="s">
        <v>3</v>
      </c>
      <c r="D670" s="3">
        <v>30</v>
      </c>
      <c r="E670"/>
    </row>
    <row r="671" spans="1:5" x14ac:dyDescent="0.25">
      <c r="A671" s="37"/>
      <c r="B671" s="28"/>
      <c r="C671" s="6" t="s">
        <v>11</v>
      </c>
      <c r="D671" s="17">
        <v>1</v>
      </c>
      <c r="E671"/>
    </row>
    <row r="672" spans="1:5" ht="15" customHeight="1" x14ac:dyDescent="0.25">
      <c r="A672" s="37"/>
      <c r="B672" s="27" t="s">
        <v>113</v>
      </c>
      <c r="C672" s="6" t="s">
        <v>12</v>
      </c>
      <c r="D672" s="3">
        <v>6</v>
      </c>
      <c r="E672"/>
    </row>
    <row r="673" spans="1:5" x14ac:dyDescent="0.25">
      <c r="A673" s="37"/>
      <c r="B673" s="28"/>
      <c r="C673" s="6" t="s">
        <v>13</v>
      </c>
      <c r="D673" s="3">
        <v>7</v>
      </c>
      <c r="E673"/>
    </row>
    <row r="674" spans="1:5" x14ac:dyDescent="0.25">
      <c r="A674" s="37"/>
      <c r="B674" s="28"/>
      <c r="C674" s="6" t="s">
        <v>0</v>
      </c>
      <c r="D674" s="3">
        <v>4</v>
      </c>
      <c r="E674"/>
    </row>
    <row r="675" spans="1:5" x14ac:dyDescent="0.25">
      <c r="A675" s="37"/>
      <c r="B675" s="28"/>
      <c r="C675" s="6" t="s">
        <v>1</v>
      </c>
      <c r="D675" s="3">
        <v>4</v>
      </c>
      <c r="E675"/>
    </row>
    <row r="676" spans="1:5" x14ac:dyDescent="0.25">
      <c r="A676" s="37"/>
      <c r="B676" s="28"/>
      <c r="C676" s="6" t="s">
        <v>2</v>
      </c>
      <c r="D676" s="3">
        <v>12</v>
      </c>
      <c r="E676"/>
    </row>
    <row r="677" spans="1:5" x14ac:dyDescent="0.25">
      <c r="A677" s="37"/>
      <c r="B677" s="28"/>
      <c r="C677" s="6" t="s">
        <v>3</v>
      </c>
      <c r="D677" s="3">
        <v>3</v>
      </c>
      <c r="E677"/>
    </row>
    <row r="678" spans="1:5" x14ac:dyDescent="0.25">
      <c r="A678" s="37"/>
      <c r="B678" s="28"/>
      <c r="C678" s="6" t="s">
        <v>11</v>
      </c>
      <c r="D678" s="17">
        <v>1</v>
      </c>
      <c r="E678"/>
    </row>
    <row r="679" spans="1:5" x14ac:dyDescent="0.25">
      <c r="A679" s="37"/>
      <c r="B679" s="26" t="s">
        <v>114</v>
      </c>
      <c r="C679" s="6" t="s">
        <v>12</v>
      </c>
      <c r="D679" s="3">
        <v>5</v>
      </c>
      <c r="E679"/>
    </row>
    <row r="680" spans="1:5" x14ac:dyDescent="0.25">
      <c r="A680" s="37"/>
      <c r="B680" s="26"/>
      <c r="C680" s="6" t="s">
        <v>13</v>
      </c>
      <c r="D680" s="3">
        <v>1</v>
      </c>
      <c r="E680"/>
    </row>
    <row r="681" spans="1:5" x14ac:dyDescent="0.25">
      <c r="A681" s="37"/>
      <c r="B681" s="26"/>
      <c r="C681" s="6" t="s">
        <v>0</v>
      </c>
      <c r="D681" s="3">
        <v>1</v>
      </c>
      <c r="E681"/>
    </row>
    <row r="682" spans="1:5" x14ac:dyDescent="0.25">
      <c r="A682" s="37"/>
      <c r="B682" s="26"/>
      <c r="C682" s="6" t="s">
        <v>1</v>
      </c>
      <c r="D682" s="3">
        <v>1</v>
      </c>
      <c r="E682"/>
    </row>
    <row r="683" spans="1:5" x14ac:dyDescent="0.25">
      <c r="A683" s="37"/>
      <c r="B683" s="26"/>
      <c r="C683" s="6" t="s">
        <v>2</v>
      </c>
      <c r="D683" s="3">
        <v>10</v>
      </c>
      <c r="E683"/>
    </row>
    <row r="684" spans="1:5" x14ac:dyDescent="0.25">
      <c r="A684" s="37"/>
      <c r="B684" s="26"/>
      <c r="C684" s="6" t="s">
        <v>3</v>
      </c>
      <c r="D684" s="3">
        <v>3</v>
      </c>
      <c r="E684"/>
    </row>
    <row r="685" spans="1:5" x14ac:dyDescent="0.25">
      <c r="A685" s="37"/>
      <c r="B685" s="26"/>
      <c r="C685" s="6" t="s">
        <v>11</v>
      </c>
      <c r="D685" s="17">
        <v>1</v>
      </c>
      <c r="E685"/>
    </row>
    <row r="686" spans="1:5" x14ac:dyDescent="0.25">
      <c r="A686" s="24" t="s">
        <v>109</v>
      </c>
      <c r="B686" s="25"/>
      <c r="C686" s="25"/>
      <c r="D686" s="11">
        <f>SUM(D665:D685)</f>
        <v>358</v>
      </c>
      <c r="E686"/>
    </row>
    <row r="687" spans="1:5" ht="15" customHeight="1" x14ac:dyDescent="0.25">
      <c r="A687" s="32" t="s">
        <v>157</v>
      </c>
      <c r="B687" s="27" t="s">
        <v>115</v>
      </c>
      <c r="C687" s="6" t="s">
        <v>12</v>
      </c>
      <c r="D687" s="3">
        <v>97</v>
      </c>
      <c r="E687"/>
    </row>
    <row r="688" spans="1:5" x14ac:dyDescent="0.25">
      <c r="A688" s="33"/>
      <c r="B688" s="28"/>
      <c r="C688" s="6" t="s">
        <v>13</v>
      </c>
      <c r="D688" s="3">
        <v>73</v>
      </c>
      <c r="E688"/>
    </row>
    <row r="689" spans="1:5" x14ac:dyDescent="0.25">
      <c r="A689" s="33"/>
      <c r="B689" s="28"/>
      <c r="C689" s="6" t="s">
        <v>0</v>
      </c>
      <c r="D689" s="3">
        <v>13</v>
      </c>
      <c r="E689"/>
    </row>
    <row r="690" spans="1:5" x14ac:dyDescent="0.25">
      <c r="A690" s="33"/>
      <c r="B690" s="28"/>
      <c r="C690" s="6" t="s">
        <v>1</v>
      </c>
      <c r="D690" s="3">
        <v>9</v>
      </c>
      <c r="E690"/>
    </row>
    <row r="691" spans="1:5" x14ac:dyDescent="0.25">
      <c r="A691" s="33"/>
      <c r="B691" s="28"/>
      <c r="C691" s="6" t="s">
        <v>2</v>
      </c>
      <c r="D691" s="3">
        <v>126</v>
      </c>
      <c r="E691"/>
    </row>
    <row r="692" spans="1:5" x14ac:dyDescent="0.25">
      <c r="A692" s="33"/>
      <c r="B692" s="28"/>
      <c r="C692" s="6" t="s">
        <v>3</v>
      </c>
      <c r="D692" s="3">
        <v>35</v>
      </c>
      <c r="E692"/>
    </row>
    <row r="693" spans="1:5" x14ac:dyDescent="0.25">
      <c r="A693" s="33"/>
      <c r="B693" s="28"/>
      <c r="C693" s="6" t="s">
        <v>11</v>
      </c>
      <c r="D693" s="17">
        <v>1</v>
      </c>
      <c r="E693"/>
    </row>
    <row r="694" spans="1:5" ht="15" customHeight="1" x14ac:dyDescent="0.25">
      <c r="A694" s="33"/>
      <c r="B694" s="27" t="s">
        <v>151</v>
      </c>
      <c r="C694" s="6" t="s">
        <v>12</v>
      </c>
      <c r="D694" s="3">
        <v>7</v>
      </c>
      <c r="E694"/>
    </row>
    <row r="695" spans="1:5" x14ac:dyDescent="0.25">
      <c r="A695" s="33"/>
      <c r="B695" s="28"/>
      <c r="C695" s="6" t="s">
        <v>13</v>
      </c>
      <c r="D695" s="3">
        <v>10</v>
      </c>
      <c r="E695"/>
    </row>
    <row r="696" spans="1:5" x14ac:dyDescent="0.25">
      <c r="A696" s="33"/>
      <c r="B696" s="28"/>
      <c r="C696" s="6" t="s">
        <v>0</v>
      </c>
      <c r="D696" s="3">
        <v>6</v>
      </c>
      <c r="E696"/>
    </row>
    <row r="697" spans="1:5" x14ac:dyDescent="0.25">
      <c r="A697" s="33"/>
      <c r="B697" s="28"/>
      <c r="C697" s="6" t="s">
        <v>2</v>
      </c>
      <c r="D697" s="3">
        <v>15</v>
      </c>
      <c r="E697"/>
    </row>
    <row r="698" spans="1:5" x14ac:dyDescent="0.25">
      <c r="A698" s="33"/>
      <c r="B698" s="28"/>
      <c r="C698" s="6" t="s">
        <v>3</v>
      </c>
      <c r="D698" s="3">
        <v>4</v>
      </c>
      <c r="E698"/>
    </row>
    <row r="699" spans="1:5" x14ac:dyDescent="0.25">
      <c r="A699" s="33"/>
      <c r="B699" s="28"/>
      <c r="C699" s="6" t="s">
        <v>11</v>
      </c>
      <c r="D699" s="17">
        <v>1</v>
      </c>
      <c r="E699"/>
    </row>
    <row r="700" spans="1:5" x14ac:dyDescent="0.25">
      <c r="A700" s="33"/>
      <c r="B700" s="26" t="s">
        <v>152</v>
      </c>
      <c r="C700" s="6" t="s">
        <v>12</v>
      </c>
      <c r="D700" s="3">
        <v>4</v>
      </c>
      <c r="E700"/>
    </row>
    <row r="701" spans="1:5" x14ac:dyDescent="0.25">
      <c r="A701" s="33"/>
      <c r="B701" s="26"/>
      <c r="C701" s="6" t="s">
        <v>13</v>
      </c>
      <c r="D701" s="3">
        <v>10</v>
      </c>
      <c r="E701"/>
    </row>
    <row r="702" spans="1:5" x14ac:dyDescent="0.25">
      <c r="A702" s="33"/>
      <c r="B702" s="26"/>
      <c r="C702" s="6" t="s">
        <v>1</v>
      </c>
      <c r="D702" s="3">
        <v>3</v>
      </c>
      <c r="E702"/>
    </row>
    <row r="703" spans="1:5" x14ac:dyDescent="0.25">
      <c r="A703" s="33"/>
      <c r="B703" s="26"/>
      <c r="C703" s="6" t="s">
        <v>2</v>
      </c>
      <c r="D703" s="3">
        <v>18</v>
      </c>
      <c r="E703"/>
    </row>
    <row r="704" spans="1:5" x14ac:dyDescent="0.25">
      <c r="A704" s="33"/>
      <c r="B704" s="26"/>
      <c r="C704" s="6" t="s">
        <v>3</v>
      </c>
      <c r="D704" s="3">
        <v>3</v>
      </c>
      <c r="E704"/>
    </row>
    <row r="705" spans="1:5" x14ac:dyDescent="0.25">
      <c r="A705" s="33"/>
      <c r="B705" s="26"/>
      <c r="C705" s="6" t="s">
        <v>11</v>
      </c>
      <c r="D705" s="17">
        <v>1</v>
      </c>
      <c r="E705"/>
    </row>
    <row r="706" spans="1:5" x14ac:dyDescent="0.25">
      <c r="A706" s="24" t="s">
        <v>110</v>
      </c>
      <c r="B706" s="25"/>
      <c r="C706" s="25"/>
      <c r="D706" s="11">
        <f>SUM(D687:D705)</f>
        <v>436</v>
      </c>
      <c r="E706"/>
    </row>
    <row r="707" spans="1:5" ht="15" customHeight="1" x14ac:dyDescent="0.25">
      <c r="A707" s="23" t="s">
        <v>158</v>
      </c>
      <c r="B707" s="27" t="s">
        <v>117</v>
      </c>
      <c r="C707" s="6" t="s">
        <v>12</v>
      </c>
      <c r="D707" s="3">
        <v>45</v>
      </c>
      <c r="E707"/>
    </row>
    <row r="708" spans="1:5" x14ac:dyDescent="0.25">
      <c r="A708" s="23"/>
      <c r="B708" s="28"/>
      <c r="C708" s="6" t="s">
        <v>13</v>
      </c>
      <c r="D708" s="3">
        <v>48</v>
      </c>
      <c r="E708"/>
    </row>
    <row r="709" spans="1:5" x14ac:dyDescent="0.25">
      <c r="A709" s="23"/>
      <c r="B709" s="28"/>
      <c r="C709" s="6" t="s">
        <v>0</v>
      </c>
      <c r="D709" s="3">
        <v>14</v>
      </c>
      <c r="E709"/>
    </row>
    <row r="710" spans="1:5" x14ac:dyDescent="0.25">
      <c r="A710" s="23"/>
      <c r="B710" s="28"/>
      <c r="C710" s="6" t="s">
        <v>1</v>
      </c>
      <c r="D710" s="3">
        <v>10</v>
      </c>
      <c r="E710"/>
    </row>
    <row r="711" spans="1:5" x14ac:dyDescent="0.25">
      <c r="A711" s="23"/>
      <c r="B711" s="28"/>
      <c r="C711" s="6" t="s">
        <v>2</v>
      </c>
      <c r="D711" s="3">
        <v>74</v>
      </c>
      <c r="E711"/>
    </row>
    <row r="712" spans="1:5" x14ac:dyDescent="0.25">
      <c r="A712" s="23"/>
      <c r="B712" s="28"/>
      <c r="C712" s="6" t="s">
        <v>3</v>
      </c>
      <c r="D712" s="3">
        <v>15</v>
      </c>
      <c r="E712"/>
    </row>
    <row r="713" spans="1:5" x14ac:dyDescent="0.25">
      <c r="A713" s="23"/>
      <c r="B713" s="28"/>
      <c r="C713" s="6" t="s">
        <v>11</v>
      </c>
      <c r="D713" s="3">
        <v>1</v>
      </c>
      <c r="E713"/>
    </row>
    <row r="714" spans="1:5" x14ac:dyDescent="0.25">
      <c r="A714" s="23"/>
      <c r="B714" s="27" t="s">
        <v>116</v>
      </c>
      <c r="C714" s="6" t="s">
        <v>13</v>
      </c>
      <c r="D714" s="3">
        <v>6</v>
      </c>
      <c r="E714"/>
    </row>
    <row r="715" spans="1:5" x14ac:dyDescent="0.25">
      <c r="A715" s="23"/>
      <c r="B715" s="28"/>
      <c r="C715" s="6" t="s">
        <v>1</v>
      </c>
      <c r="D715" s="3">
        <v>4</v>
      </c>
      <c r="E715"/>
    </row>
    <row r="716" spans="1:5" x14ac:dyDescent="0.25">
      <c r="A716" s="23"/>
      <c r="B716" s="28"/>
      <c r="C716" s="6" t="s">
        <v>2</v>
      </c>
      <c r="D716" s="3">
        <v>12</v>
      </c>
      <c r="E716"/>
    </row>
    <row r="717" spans="1:5" x14ac:dyDescent="0.25">
      <c r="A717" s="23"/>
      <c r="B717" s="28"/>
      <c r="C717" s="6" t="s">
        <v>3</v>
      </c>
      <c r="D717" s="3">
        <v>3</v>
      </c>
      <c r="E717"/>
    </row>
    <row r="718" spans="1:5" x14ac:dyDescent="0.25">
      <c r="A718" s="23"/>
      <c r="B718" s="28"/>
      <c r="C718" s="6" t="s">
        <v>11</v>
      </c>
      <c r="D718" s="3">
        <v>1</v>
      </c>
      <c r="E718"/>
    </row>
    <row r="719" spans="1:5" x14ac:dyDescent="0.25">
      <c r="A719" s="24" t="s">
        <v>111</v>
      </c>
      <c r="B719" s="25"/>
      <c r="C719" s="25"/>
      <c r="D719" s="11">
        <f>SUM(D707:D718)</f>
        <v>233</v>
      </c>
      <c r="E719"/>
    </row>
    <row r="720" spans="1:5" ht="15" customHeight="1" x14ac:dyDescent="0.25">
      <c r="A720" s="23" t="s">
        <v>159</v>
      </c>
      <c r="B720" s="27" t="s">
        <v>120</v>
      </c>
      <c r="C720" s="6" t="s">
        <v>12</v>
      </c>
      <c r="D720" s="3">
        <v>21</v>
      </c>
      <c r="E720"/>
    </row>
    <row r="721" spans="1:5" x14ac:dyDescent="0.25">
      <c r="A721" s="23"/>
      <c r="B721" s="28"/>
      <c r="C721" s="6" t="s">
        <v>13</v>
      </c>
      <c r="D721" s="3">
        <v>35</v>
      </c>
      <c r="E721"/>
    </row>
    <row r="722" spans="1:5" x14ac:dyDescent="0.25">
      <c r="A722" s="23"/>
      <c r="B722" s="28"/>
      <c r="C722" s="6" t="s">
        <v>0</v>
      </c>
      <c r="D722" s="3">
        <v>5</v>
      </c>
      <c r="E722"/>
    </row>
    <row r="723" spans="1:5" x14ac:dyDescent="0.25">
      <c r="A723" s="23"/>
      <c r="B723" s="28"/>
      <c r="C723" s="6" t="s">
        <v>1</v>
      </c>
      <c r="D723" s="3">
        <v>2</v>
      </c>
      <c r="E723"/>
    </row>
    <row r="724" spans="1:5" x14ac:dyDescent="0.25">
      <c r="A724" s="23"/>
      <c r="B724" s="28"/>
      <c r="C724" s="6" t="s">
        <v>2</v>
      </c>
      <c r="D724" s="3">
        <v>50</v>
      </c>
      <c r="E724"/>
    </row>
    <row r="725" spans="1:5" x14ac:dyDescent="0.25">
      <c r="A725" s="23"/>
      <c r="B725" s="28"/>
      <c r="C725" s="6" t="s">
        <v>3</v>
      </c>
      <c r="D725" s="3">
        <v>12</v>
      </c>
      <c r="E725"/>
    </row>
    <row r="726" spans="1:5" x14ac:dyDescent="0.25">
      <c r="A726" s="23"/>
      <c r="B726" s="28"/>
      <c r="C726" s="6" t="s">
        <v>11</v>
      </c>
      <c r="D726" s="3">
        <v>1</v>
      </c>
      <c r="E726"/>
    </row>
    <row r="727" spans="1:5" x14ac:dyDescent="0.25">
      <c r="A727" s="23"/>
      <c r="B727" s="26" t="s">
        <v>131</v>
      </c>
      <c r="C727" s="6" t="s">
        <v>12</v>
      </c>
      <c r="D727" s="3">
        <v>5</v>
      </c>
      <c r="E727"/>
    </row>
    <row r="728" spans="1:5" x14ac:dyDescent="0.25">
      <c r="A728" s="23"/>
      <c r="B728" s="26"/>
      <c r="C728" s="6" t="s">
        <v>13</v>
      </c>
      <c r="D728" s="3">
        <v>10</v>
      </c>
      <c r="E728"/>
    </row>
    <row r="729" spans="1:5" x14ac:dyDescent="0.25">
      <c r="A729" s="23"/>
      <c r="B729" s="26"/>
      <c r="C729" s="6" t="s">
        <v>0</v>
      </c>
      <c r="D729" s="3">
        <v>1</v>
      </c>
      <c r="E729"/>
    </row>
    <row r="730" spans="1:5" x14ac:dyDescent="0.25">
      <c r="A730" s="23"/>
      <c r="B730" s="26"/>
      <c r="C730" s="6" t="s">
        <v>1</v>
      </c>
      <c r="D730" s="3">
        <v>2</v>
      </c>
      <c r="E730"/>
    </row>
    <row r="731" spans="1:5" x14ac:dyDescent="0.25">
      <c r="A731" s="23"/>
      <c r="B731" s="26"/>
      <c r="C731" s="6" t="s">
        <v>2</v>
      </c>
      <c r="D731" s="3">
        <v>10</v>
      </c>
      <c r="E731"/>
    </row>
    <row r="732" spans="1:5" x14ac:dyDescent="0.25">
      <c r="A732" s="23"/>
      <c r="B732" s="26"/>
      <c r="C732" s="6" t="s">
        <v>3</v>
      </c>
      <c r="D732" s="3">
        <v>4</v>
      </c>
      <c r="E732"/>
    </row>
    <row r="733" spans="1:5" x14ac:dyDescent="0.25">
      <c r="A733" s="23"/>
      <c r="B733" s="26"/>
      <c r="C733" s="6" t="s">
        <v>11</v>
      </c>
      <c r="D733" s="3">
        <v>1</v>
      </c>
      <c r="E733"/>
    </row>
    <row r="734" spans="1:5" x14ac:dyDescent="0.25">
      <c r="A734" s="24" t="s">
        <v>118</v>
      </c>
      <c r="B734" s="25"/>
      <c r="C734" s="25"/>
      <c r="D734" s="11">
        <f>SUM(D720:D733)</f>
        <v>159</v>
      </c>
      <c r="E734"/>
    </row>
    <row r="735" spans="1:5" ht="15" customHeight="1" x14ac:dyDescent="0.25">
      <c r="A735" s="32" t="s">
        <v>160</v>
      </c>
      <c r="B735" s="29" t="s">
        <v>123</v>
      </c>
      <c r="C735" s="6" t="s">
        <v>12</v>
      </c>
      <c r="D735" s="3">
        <f>1+3+5+7+2+6+3+4+3+2+7</f>
        <v>43</v>
      </c>
      <c r="E735"/>
    </row>
    <row r="736" spans="1:5" x14ac:dyDescent="0.25">
      <c r="A736" s="33"/>
      <c r="B736" s="30"/>
      <c r="C736" s="6" t="s">
        <v>13</v>
      </c>
      <c r="D736" s="3">
        <f>7+6+2+6+10+8+1+5</f>
        <v>45</v>
      </c>
      <c r="E736"/>
    </row>
    <row r="737" spans="1:5" x14ac:dyDescent="0.25">
      <c r="A737" s="33"/>
      <c r="B737" s="30"/>
      <c r="C737" s="6" t="s">
        <v>0</v>
      </c>
      <c r="D737" s="3">
        <v>16</v>
      </c>
      <c r="E737"/>
    </row>
    <row r="738" spans="1:5" x14ac:dyDescent="0.25">
      <c r="A738" s="33"/>
      <c r="B738" s="30"/>
      <c r="C738" s="6" t="s">
        <v>2</v>
      </c>
      <c r="D738" s="3">
        <v>19</v>
      </c>
      <c r="E738"/>
    </row>
    <row r="739" spans="1:5" x14ac:dyDescent="0.25">
      <c r="A739" s="33"/>
      <c r="B739" s="30"/>
      <c r="C739" s="6" t="s">
        <v>3</v>
      </c>
      <c r="D739" s="3">
        <v>2</v>
      </c>
      <c r="E739"/>
    </row>
    <row r="740" spans="1:5" x14ac:dyDescent="0.25">
      <c r="A740" s="33"/>
      <c r="B740" s="30"/>
      <c r="C740" s="6" t="s">
        <v>11</v>
      </c>
      <c r="D740" s="3">
        <v>1</v>
      </c>
      <c r="E740"/>
    </row>
    <row r="741" spans="1:5" ht="15" customHeight="1" x14ac:dyDescent="0.25">
      <c r="A741" s="33"/>
      <c r="B741" s="29" t="s">
        <v>124</v>
      </c>
      <c r="C741" s="6" t="s">
        <v>12</v>
      </c>
      <c r="D741" s="3">
        <v>9</v>
      </c>
      <c r="E741"/>
    </row>
    <row r="742" spans="1:5" x14ac:dyDescent="0.25">
      <c r="A742" s="33"/>
      <c r="B742" s="30"/>
      <c r="C742" s="6" t="s">
        <v>13</v>
      </c>
      <c r="D742" s="3">
        <v>9</v>
      </c>
      <c r="E742"/>
    </row>
    <row r="743" spans="1:5" x14ac:dyDescent="0.25">
      <c r="A743" s="33"/>
      <c r="B743" s="30"/>
      <c r="C743" s="6" t="s">
        <v>0</v>
      </c>
      <c r="D743" s="3">
        <v>3</v>
      </c>
      <c r="E743"/>
    </row>
    <row r="744" spans="1:5" x14ac:dyDescent="0.25">
      <c r="A744" s="33"/>
      <c r="B744" s="30"/>
      <c r="C744" s="6" t="s">
        <v>1</v>
      </c>
      <c r="D744" s="3">
        <v>3</v>
      </c>
      <c r="E744"/>
    </row>
    <row r="745" spans="1:5" x14ac:dyDescent="0.25">
      <c r="A745" s="33"/>
      <c r="B745" s="30"/>
      <c r="C745" s="6" t="s">
        <v>2</v>
      </c>
      <c r="D745" s="3">
        <v>7</v>
      </c>
      <c r="E745"/>
    </row>
    <row r="746" spans="1:5" x14ac:dyDescent="0.25">
      <c r="A746" s="33"/>
      <c r="B746" s="30"/>
      <c r="C746" s="6" t="s">
        <v>3</v>
      </c>
      <c r="D746" s="3">
        <v>1</v>
      </c>
      <c r="E746"/>
    </row>
    <row r="747" spans="1:5" x14ac:dyDescent="0.25">
      <c r="A747" s="33"/>
      <c r="B747" s="30"/>
      <c r="C747" s="6" t="s">
        <v>11</v>
      </c>
      <c r="D747" s="3">
        <v>1</v>
      </c>
      <c r="E747"/>
    </row>
    <row r="748" spans="1:5" ht="15" customHeight="1" x14ac:dyDescent="0.25">
      <c r="A748" s="33"/>
      <c r="B748" s="29" t="s">
        <v>122</v>
      </c>
      <c r="C748" s="6" t="s">
        <v>12</v>
      </c>
      <c r="D748" s="3">
        <v>8</v>
      </c>
      <c r="E748"/>
    </row>
    <row r="749" spans="1:5" x14ac:dyDescent="0.25">
      <c r="A749" s="33"/>
      <c r="B749" s="30"/>
      <c r="C749" s="6" t="s">
        <v>13</v>
      </c>
      <c r="D749" s="3">
        <v>3</v>
      </c>
      <c r="E749"/>
    </row>
    <row r="750" spans="1:5" x14ac:dyDescent="0.25">
      <c r="A750" s="33"/>
      <c r="B750" s="30"/>
      <c r="C750" s="6" t="s">
        <v>0</v>
      </c>
      <c r="D750" s="3">
        <v>3</v>
      </c>
      <c r="E750"/>
    </row>
    <row r="751" spans="1:5" x14ac:dyDescent="0.25">
      <c r="A751" s="33"/>
      <c r="B751" s="30"/>
      <c r="C751" s="6" t="s">
        <v>1</v>
      </c>
      <c r="D751" s="3">
        <v>3</v>
      </c>
      <c r="E751"/>
    </row>
    <row r="752" spans="1:5" x14ac:dyDescent="0.25">
      <c r="A752" s="33"/>
      <c r="B752" s="30"/>
      <c r="C752" s="6" t="s">
        <v>2</v>
      </c>
      <c r="D752" s="3">
        <v>20</v>
      </c>
      <c r="E752"/>
    </row>
    <row r="753" spans="1:5" x14ac:dyDescent="0.25">
      <c r="A753" s="33"/>
      <c r="B753" s="30"/>
      <c r="C753" s="6" t="s">
        <v>3</v>
      </c>
      <c r="D753" s="3">
        <v>8</v>
      </c>
      <c r="E753"/>
    </row>
    <row r="754" spans="1:5" x14ac:dyDescent="0.25">
      <c r="A754" s="33"/>
      <c r="B754" s="30"/>
      <c r="C754" s="6" t="s">
        <v>11</v>
      </c>
      <c r="D754" s="3">
        <v>1</v>
      </c>
      <c r="E754"/>
    </row>
    <row r="755" spans="1:5" x14ac:dyDescent="0.25">
      <c r="A755" s="33"/>
      <c r="B755" s="35" t="s">
        <v>121</v>
      </c>
      <c r="C755" s="6" t="s">
        <v>12</v>
      </c>
      <c r="D755" s="3">
        <f>56+7</f>
        <v>63</v>
      </c>
      <c r="E755"/>
    </row>
    <row r="756" spans="1:5" x14ac:dyDescent="0.25">
      <c r="A756" s="33"/>
      <c r="B756" s="35"/>
      <c r="C756" s="6" t="s">
        <v>13</v>
      </c>
      <c r="D756" s="3">
        <f>10+25+14+2+5+6+7+12+10</f>
        <v>91</v>
      </c>
      <c r="E756"/>
    </row>
    <row r="757" spans="1:5" x14ac:dyDescent="0.25">
      <c r="A757" s="33"/>
      <c r="B757" s="35"/>
      <c r="C757" s="6" t="s">
        <v>0</v>
      </c>
      <c r="D757" s="3">
        <v>18</v>
      </c>
      <c r="E757"/>
    </row>
    <row r="758" spans="1:5" x14ac:dyDescent="0.25">
      <c r="A758" s="33"/>
      <c r="B758" s="35"/>
      <c r="C758" s="6" t="s">
        <v>1</v>
      </c>
      <c r="D758" s="3">
        <v>5</v>
      </c>
      <c r="E758"/>
    </row>
    <row r="759" spans="1:5" x14ac:dyDescent="0.25">
      <c r="A759" s="33"/>
      <c r="B759" s="35"/>
      <c r="C759" s="6" t="s">
        <v>2</v>
      </c>
      <c r="D759" s="3">
        <v>43</v>
      </c>
      <c r="E759"/>
    </row>
    <row r="760" spans="1:5" x14ac:dyDescent="0.25">
      <c r="A760" s="33"/>
      <c r="B760" s="35"/>
      <c r="C760" s="6" t="s">
        <v>3</v>
      </c>
      <c r="D760" s="3">
        <v>20</v>
      </c>
      <c r="E760"/>
    </row>
    <row r="761" spans="1:5" x14ac:dyDescent="0.25">
      <c r="A761" s="33"/>
      <c r="B761" s="35"/>
      <c r="C761" s="6" t="s">
        <v>11</v>
      </c>
      <c r="D761" s="3">
        <v>1</v>
      </c>
      <c r="E761"/>
    </row>
    <row r="762" spans="1:5" x14ac:dyDescent="0.25">
      <c r="A762" s="24" t="s">
        <v>119</v>
      </c>
      <c r="B762" s="25"/>
      <c r="C762" s="25"/>
      <c r="D762" s="12">
        <f>SUM(D735:D761)</f>
        <v>446</v>
      </c>
      <c r="E762"/>
    </row>
    <row r="763" spans="1:5" ht="15" customHeight="1" x14ac:dyDescent="0.25">
      <c r="A763" s="23" t="s">
        <v>161</v>
      </c>
      <c r="B763" s="27" t="s">
        <v>128</v>
      </c>
      <c r="C763" s="6" t="s">
        <v>12</v>
      </c>
      <c r="D763" s="3">
        <v>45</v>
      </c>
      <c r="E763"/>
    </row>
    <row r="764" spans="1:5" x14ac:dyDescent="0.25">
      <c r="A764" s="23"/>
      <c r="B764" s="28"/>
      <c r="C764" s="6" t="s">
        <v>13</v>
      </c>
      <c r="D764" s="3">
        <v>48</v>
      </c>
      <c r="E764"/>
    </row>
    <row r="765" spans="1:5" x14ac:dyDescent="0.25">
      <c r="A765" s="23"/>
      <c r="B765" s="28"/>
      <c r="C765" s="6" t="s">
        <v>0</v>
      </c>
      <c r="D765" s="3">
        <v>14</v>
      </c>
      <c r="E765"/>
    </row>
    <row r="766" spans="1:5" x14ac:dyDescent="0.25">
      <c r="A766" s="23"/>
      <c r="B766" s="28"/>
      <c r="C766" s="6" t="s">
        <v>1</v>
      </c>
      <c r="D766" s="3">
        <v>10</v>
      </c>
      <c r="E766"/>
    </row>
    <row r="767" spans="1:5" x14ac:dyDescent="0.25">
      <c r="A767" s="23"/>
      <c r="B767" s="28"/>
      <c r="C767" s="6" t="s">
        <v>2</v>
      </c>
      <c r="D767" s="3">
        <v>57</v>
      </c>
      <c r="E767"/>
    </row>
    <row r="768" spans="1:5" x14ac:dyDescent="0.25">
      <c r="A768" s="23"/>
      <c r="B768" s="28"/>
      <c r="C768" s="6" t="s">
        <v>3</v>
      </c>
      <c r="D768" s="3">
        <v>20</v>
      </c>
      <c r="E768"/>
    </row>
    <row r="769" spans="1:5" x14ac:dyDescent="0.25">
      <c r="A769" s="23"/>
      <c r="B769" s="28"/>
      <c r="C769" s="6" t="s">
        <v>11</v>
      </c>
      <c r="D769" s="3">
        <v>1</v>
      </c>
      <c r="E769"/>
    </row>
    <row r="770" spans="1:5" x14ac:dyDescent="0.25">
      <c r="A770" s="23"/>
      <c r="B770" s="27" t="s">
        <v>127</v>
      </c>
      <c r="C770" s="6" t="s">
        <v>13</v>
      </c>
      <c r="D770" s="3">
        <v>6</v>
      </c>
      <c r="E770"/>
    </row>
    <row r="771" spans="1:5" x14ac:dyDescent="0.25">
      <c r="A771" s="23"/>
      <c r="B771" s="28"/>
      <c r="C771" s="6" t="s">
        <v>1</v>
      </c>
      <c r="D771" s="3">
        <v>4</v>
      </c>
      <c r="E771"/>
    </row>
    <row r="772" spans="1:5" x14ac:dyDescent="0.25">
      <c r="A772" s="23"/>
      <c r="B772" s="28"/>
      <c r="C772" s="6" t="s">
        <v>2</v>
      </c>
      <c r="D772" s="3">
        <v>11</v>
      </c>
      <c r="E772"/>
    </row>
    <row r="773" spans="1:5" x14ac:dyDescent="0.25">
      <c r="A773" s="23"/>
      <c r="B773" s="28"/>
      <c r="C773" s="6" t="s">
        <v>3</v>
      </c>
      <c r="D773" s="3">
        <v>4</v>
      </c>
      <c r="E773"/>
    </row>
    <row r="774" spans="1:5" x14ac:dyDescent="0.25">
      <c r="A774" s="23"/>
      <c r="B774" s="28"/>
      <c r="C774" s="6" t="s">
        <v>11</v>
      </c>
      <c r="D774" s="3">
        <v>1</v>
      </c>
      <c r="E774"/>
    </row>
    <row r="775" spans="1:5" x14ac:dyDescent="0.25">
      <c r="A775" s="24" t="s">
        <v>125</v>
      </c>
      <c r="B775" s="25"/>
      <c r="C775" s="25"/>
      <c r="D775" s="12">
        <f>SUM(D763:D774)</f>
        <v>221</v>
      </c>
      <c r="E775"/>
    </row>
    <row r="776" spans="1:5" ht="15" customHeight="1" x14ac:dyDescent="0.25">
      <c r="A776" s="36" t="s">
        <v>162</v>
      </c>
      <c r="B776" s="27" t="s">
        <v>129</v>
      </c>
      <c r="C776" s="6" t="s">
        <v>12</v>
      </c>
      <c r="D776" s="3">
        <v>33</v>
      </c>
      <c r="E776"/>
    </row>
    <row r="777" spans="1:5" x14ac:dyDescent="0.25">
      <c r="A777" s="37"/>
      <c r="B777" s="28"/>
      <c r="C777" s="6" t="s">
        <v>13</v>
      </c>
      <c r="D777" s="3">
        <v>31</v>
      </c>
      <c r="E777"/>
    </row>
    <row r="778" spans="1:5" x14ac:dyDescent="0.25">
      <c r="A778" s="37"/>
      <c r="B778" s="28"/>
      <c r="C778" s="6" t="s">
        <v>0</v>
      </c>
      <c r="D778" s="3">
        <v>16</v>
      </c>
      <c r="E778"/>
    </row>
    <row r="779" spans="1:5" x14ac:dyDescent="0.25">
      <c r="A779" s="37"/>
      <c r="B779" s="28"/>
      <c r="C779" s="6" t="s">
        <v>2</v>
      </c>
      <c r="D779" s="3">
        <v>34</v>
      </c>
      <c r="E779"/>
    </row>
    <row r="780" spans="1:5" x14ac:dyDescent="0.25">
      <c r="A780" s="37"/>
      <c r="B780" s="28"/>
      <c r="C780" s="6" t="s">
        <v>3</v>
      </c>
      <c r="D780" s="3">
        <v>12</v>
      </c>
      <c r="E780"/>
    </row>
    <row r="781" spans="1:5" x14ac:dyDescent="0.25">
      <c r="A781" s="37"/>
      <c r="B781" s="28"/>
      <c r="C781" s="6" t="s">
        <v>11</v>
      </c>
      <c r="D781" s="3">
        <v>1</v>
      </c>
      <c r="E781"/>
    </row>
    <row r="782" spans="1:5" x14ac:dyDescent="0.25">
      <c r="A782" s="37"/>
      <c r="B782" s="27" t="s">
        <v>130</v>
      </c>
      <c r="C782" s="6" t="s">
        <v>13</v>
      </c>
      <c r="D782" s="3">
        <v>12</v>
      </c>
      <c r="E782"/>
    </row>
    <row r="783" spans="1:5" x14ac:dyDescent="0.25">
      <c r="A783" s="37"/>
      <c r="B783" s="28"/>
      <c r="C783" s="6" t="s">
        <v>1</v>
      </c>
      <c r="D783" s="3">
        <v>4</v>
      </c>
      <c r="E783"/>
    </row>
    <row r="784" spans="1:5" x14ac:dyDescent="0.25">
      <c r="A784" s="37"/>
      <c r="B784" s="28"/>
      <c r="C784" s="6" t="s">
        <v>2</v>
      </c>
      <c r="D784" s="3">
        <v>6</v>
      </c>
      <c r="E784"/>
    </row>
    <row r="785" spans="1:5" x14ac:dyDescent="0.25">
      <c r="A785" s="37"/>
      <c r="B785" s="28"/>
      <c r="C785" s="6" t="s">
        <v>3</v>
      </c>
      <c r="D785" s="3">
        <v>1</v>
      </c>
      <c r="E785"/>
    </row>
    <row r="786" spans="1:5" x14ac:dyDescent="0.25">
      <c r="A786" s="37"/>
      <c r="B786" s="28"/>
      <c r="C786" s="6" t="s">
        <v>11</v>
      </c>
      <c r="D786" s="3">
        <v>1</v>
      </c>
      <c r="E786"/>
    </row>
    <row r="787" spans="1:5" x14ac:dyDescent="0.25">
      <c r="A787" s="39" t="s">
        <v>126</v>
      </c>
      <c r="B787" s="40"/>
      <c r="C787" s="40"/>
      <c r="D787" s="12">
        <f>SUM(D776:D786)</f>
        <v>151</v>
      </c>
      <c r="E787"/>
    </row>
    <row r="788" spans="1:5" x14ac:dyDescent="0.25">
      <c r="A788" s="38" t="s">
        <v>132</v>
      </c>
      <c r="B788" s="38"/>
      <c r="C788" s="38"/>
      <c r="D788" s="12">
        <f>D56+D130+D179+D256+D277+D325+D385+D399+D535+D543+D557+D664+D686+D706+D719+D734+D762+D775+D787</f>
        <v>10259</v>
      </c>
      <c r="E788"/>
    </row>
  </sheetData>
  <autoFilter ref="A5:E788"/>
  <mergeCells count="157">
    <mergeCell ref="A57:A129"/>
    <mergeCell ref="B77:B83"/>
    <mergeCell ref="B84:B89"/>
    <mergeCell ref="B97:B103"/>
    <mergeCell ref="B104:B110"/>
    <mergeCell ref="B111:B116"/>
    <mergeCell ref="B117:B123"/>
    <mergeCell ref="B167:B172"/>
    <mergeCell ref="B161:B166"/>
    <mergeCell ref="B155:B160"/>
    <mergeCell ref="B149:B154"/>
    <mergeCell ref="B144:B148"/>
    <mergeCell ref="B90:B96"/>
    <mergeCell ref="B200:B205"/>
    <mergeCell ref="B311:B317"/>
    <mergeCell ref="B364:B370"/>
    <mergeCell ref="B371:B377"/>
    <mergeCell ref="B558:B564"/>
    <mergeCell ref="B193:B199"/>
    <mergeCell ref="B187:B192"/>
    <mergeCell ref="B180:B186"/>
    <mergeCell ref="A130:C130"/>
    <mergeCell ref="B419:B425"/>
    <mergeCell ref="B212:B217"/>
    <mergeCell ref="B206:B211"/>
    <mergeCell ref="B378:B384"/>
    <mergeCell ref="A385:C385"/>
    <mergeCell ref="A326:A384"/>
    <mergeCell ref="B357:B363"/>
    <mergeCell ref="B351:B356"/>
    <mergeCell ref="B346:B350"/>
    <mergeCell ref="B340:B345"/>
    <mergeCell ref="B333:B339"/>
    <mergeCell ref="B326:B332"/>
    <mergeCell ref="B218:B224"/>
    <mergeCell ref="B412:B418"/>
    <mergeCell ref="B231:B236"/>
    <mergeCell ref="A6:A55"/>
    <mergeCell ref="B49:B55"/>
    <mergeCell ref="B42:B48"/>
    <mergeCell ref="B36:B41"/>
    <mergeCell ref="B30:B35"/>
    <mergeCell ref="B25:B29"/>
    <mergeCell ref="B6:B12"/>
    <mergeCell ref="B13:B18"/>
    <mergeCell ref="B19:B24"/>
    <mergeCell ref="A56:C56"/>
    <mergeCell ref="B57:B62"/>
    <mergeCell ref="A179:C179"/>
    <mergeCell ref="A131:A178"/>
    <mergeCell ref="B124:B129"/>
    <mergeCell ref="A325:C325"/>
    <mergeCell ref="A278:A324"/>
    <mergeCell ref="B270:B276"/>
    <mergeCell ref="B257:B263"/>
    <mergeCell ref="B264:B269"/>
    <mergeCell ref="B306:B310"/>
    <mergeCell ref="B299:B305"/>
    <mergeCell ref="B292:B298"/>
    <mergeCell ref="B285:B291"/>
    <mergeCell ref="B278:B284"/>
    <mergeCell ref="B138:B143"/>
    <mergeCell ref="B131:B137"/>
    <mergeCell ref="B243:B248"/>
    <mergeCell ref="B249:B255"/>
    <mergeCell ref="A256:C256"/>
    <mergeCell ref="A180:A255"/>
    <mergeCell ref="B173:B178"/>
    <mergeCell ref="B63:B69"/>
    <mergeCell ref="B70:B76"/>
    <mergeCell ref="B225:B230"/>
    <mergeCell ref="A277:C277"/>
    <mergeCell ref="A257:A276"/>
    <mergeCell ref="B318:B324"/>
    <mergeCell ref="B600:B606"/>
    <mergeCell ref="B593:B599"/>
    <mergeCell ref="A535:C535"/>
    <mergeCell ref="B536:B542"/>
    <mergeCell ref="A536:A542"/>
    <mergeCell ref="A543:C543"/>
    <mergeCell ref="B528:B534"/>
    <mergeCell ref="A400:A534"/>
    <mergeCell ref="B544:B550"/>
    <mergeCell ref="B521:B527"/>
    <mergeCell ref="B507:B513"/>
    <mergeCell ref="B500:B506"/>
    <mergeCell ref="B493:B499"/>
    <mergeCell ref="B486:B492"/>
    <mergeCell ref="B479:B485"/>
    <mergeCell ref="B472:B478"/>
    <mergeCell ref="B237:B242"/>
    <mergeCell ref="B458:B464"/>
    <mergeCell ref="B451:B457"/>
    <mergeCell ref="B445:B450"/>
    <mergeCell ref="B438:B444"/>
    <mergeCell ref="B432:B437"/>
    <mergeCell ref="B426:B431"/>
    <mergeCell ref="B679:B685"/>
    <mergeCell ref="B672:B678"/>
    <mergeCell ref="B694:B699"/>
    <mergeCell ref="B687:B693"/>
    <mergeCell ref="B607:B613"/>
    <mergeCell ref="B650:B656"/>
    <mergeCell ref="B643:B649"/>
    <mergeCell ref="B635:B642"/>
    <mergeCell ref="B628:B634"/>
    <mergeCell ref="B614:B620"/>
    <mergeCell ref="B514:B520"/>
    <mergeCell ref="A788:C788"/>
    <mergeCell ref="B782:B786"/>
    <mergeCell ref="B770:B774"/>
    <mergeCell ref="A787:C787"/>
    <mergeCell ref="A775:C775"/>
    <mergeCell ref="A776:A786"/>
    <mergeCell ref="A762:C762"/>
    <mergeCell ref="A763:A774"/>
    <mergeCell ref="B755:B761"/>
    <mergeCell ref="A735:A761"/>
    <mergeCell ref="A734:C734"/>
    <mergeCell ref="B763:B769"/>
    <mergeCell ref="B776:B781"/>
    <mergeCell ref="B748:B754"/>
    <mergeCell ref="B741:B747"/>
    <mergeCell ref="B735:B740"/>
    <mergeCell ref="B657:B663"/>
    <mergeCell ref="B621:B627"/>
    <mergeCell ref="B700:B705"/>
    <mergeCell ref="A665:A685"/>
    <mergeCell ref="A686:C686"/>
    <mergeCell ref="A664:C664"/>
    <mergeCell ref="B665:B671"/>
    <mergeCell ref="A687:A705"/>
    <mergeCell ref="A558:A663"/>
    <mergeCell ref="C1:E3"/>
    <mergeCell ref="F1:H3"/>
    <mergeCell ref="A720:A733"/>
    <mergeCell ref="A719:C719"/>
    <mergeCell ref="B727:B733"/>
    <mergeCell ref="A706:C706"/>
    <mergeCell ref="A707:A718"/>
    <mergeCell ref="B714:B718"/>
    <mergeCell ref="B707:B713"/>
    <mergeCell ref="B720:B726"/>
    <mergeCell ref="B586:B592"/>
    <mergeCell ref="B579:B585"/>
    <mergeCell ref="B572:B578"/>
    <mergeCell ref="B565:B571"/>
    <mergeCell ref="B386:B391"/>
    <mergeCell ref="B392:B398"/>
    <mergeCell ref="A386:A398"/>
    <mergeCell ref="A399:C399"/>
    <mergeCell ref="B406:B411"/>
    <mergeCell ref="B400:B405"/>
    <mergeCell ref="B551:B556"/>
    <mergeCell ref="A557:C557"/>
    <mergeCell ref="A544:A556"/>
    <mergeCell ref="B465:B471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Максимов Дмитрий Семенович</cp:lastModifiedBy>
  <cp:lastPrinted>2020-04-13T01:29:55Z</cp:lastPrinted>
  <dcterms:created xsi:type="dcterms:W3CDTF">2020-02-04T01:01:03Z</dcterms:created>
  <dcterms:modified xsi:type="dcterms:W3CDTF">2026-02-16T08:43:28Z</dcterms:modified>
</cp:coreProperties>
</file>